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lex\Desktop\SSS\"/>
    </mc:Choice>
  </mc:AlternateContent>
  <xr:revisionPtr revIDLastSave="0" documentId="13_ncr:1_{C17B1E1E-B5AE-4311-853D-74AC56B8EB7E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Hellseherbeispiel" sheetId="1" r:id="rId1"/>
    <sheet name="Qualitätskontrolle" sheetId="2" r:id="rId2"/>
    <sheet name="CHi2_auf_Gleichverteilun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1" i="3" l="1"/>
  <c r="C64" i="3"/>
  <c r="D58" i="3"/>
  <c r="D59" i="3"/>
  <c r="D60" i="3"/>
  <c r="D61" i="3"/>
  <c r="D57" i="3"/>
  <c r="B49" i="3"/>
  <c r="B45" i="3"/>
  <c r="C44" i="3"/>
  <c r="C43" i="3"/>
  <c r="C42" i="3"/>
  <c r="C41" i="3"/>
  <c r="C40" i="3"/>
  <c r="D19" i="3"/>
  <c r="E12" i="3"/>
  <c r="E13" i="3"/>
  <c r="E14" i="3"/>
  <c r="E15" i="3"/>
  <c r="E11" i="3"/>
  <c r="D12" i="3"/>
  <c r="D13" i="3"/>
  <c r="D14" i="3"/>
  <c r="D15" i="3"/>
  <c r="D11" i="3"/>
  <c r="C16" i="3"/>
  <c r="E42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24" i="2"/>
  <c r="I69" i="1"/>
  <c r="I68" i="1"/>
  <c r="E38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44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7" i="1"/>
  <c r="D13" i="1" l="1"/>
  <c r="D25" i="1"/>
  <c r="D19" i="1"/>
  <c r="D23" i="1"/>
  <c r="D12" i="1"/>
  <c r="D7" i="1"/>
  <c r="D11" i="1"/>
  <c r="D22" i="1"/>
  <c r="D26" i="1"/>
  <c r="D9" i="1"/>
  <c r="D10" i="1"/>
  <c r="D20" i="1"/>
  <c r="D8" i="1"/>
  <c r="D24" i="1"/>
  <c r="D14" i="1"/>
  <c r="D17" i="1"/>
  <c r="D21" i="1"/>
  <c r="D18" i="1"/>
  <c r="D16" i="1"/>
  <c r="D15" i="1"/>
  <c r="H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</author>
  </authors>
  <commentList>
    <comment ref="A4" authorId="0" shapeId="0" xr:uid="{0A14E38D-4909-4D2F-8995-8510627348F1}">
      <text>
        <r>
          <rPr>
            <b/>
            <sz val="9"/>
            <color indexed="81"/>
            <rFont val="Segoe UI"/>
            <family val="2"/>
          </rPr>
          <t>alex:</t>
        </r>
        <r>
          <rPr>
            <sz val="9"/>
            <color indexed="81"/>
            <rFont val="Segoe UI"/>
            <family val="2"/>
          </rPr>
          <t xml:space="preserve">
Neuberechnung mit F9
</t>
        </r>
      </text>
    </comment>
  </commentList>
</comments>
</file>

<file path=xl/sharedStrings.xml><?xml version="1.0" encoding="utf-8"?>
<sst xmlns="http://schemas.openxmlformats.org/spreadsheetml/2006/main" count="96" uniqueCount="70">
  <si>
    <t xml:space="preserve">Hellseherbeispiel: Jemand behauptet, hellseherische Fähigkeiten zu haben. </t>
  </si>
  <si>
    <t>Wollen das experimentell überprüfen (Versuchsdesign: werfen 20 x eine Münze…)</t>
  </si>
  <si>
    <t>Durchgang</t>
  </si>
  <si>
    <t>Person rät</t>
  </si>
  <si>
    <t>Münze zeigt</t>
  </si>
  <si>
    <t>Hilfstabelle für SVERWEIS</t>
  </si>
  <si>
    <t>Kopf</t>
  </si>
  <si>
    <t>Zahl</t>
  </si>
  <si>
    <t>Simulation</t>
  </si>
  <si>
    <t>Durchgang erfolgreich (0/1)?</t>
  </si>
  <si>
    <t>Simulationsergebnis:</t>
  </si>
  <si>
    <t>(von 20 möglichen Treffern)</t>
  </si>
  <si>
    <t>Wollen Hypothesentesten (legen Spielregeln fest)</t>
  </si>
  <si>
    <t>Stellen zwei konkurrierende Hypothesen auf:</t>
  </si>
  <si>
    <r>
      <t>"Nullhypothese" (H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 -&gt; das Ergebnis lässt sich durch die 50% Ratewskt. erklären.</t>
    </r>
  </si>
  <si>
    <t xml:space="preserve">"Alternativhypothese" (H1) -&gt; Ergebnis lässt sich nicht mehr mit Rateswskt. erklären. </t>
  </si>
  <si>
    <r>
      <t xml:space="preserve">Signifikanzniveau "Alpha-Niveau" -&gt; wähle 5% (üblich: 5% oder 1%, wichtig: </t>
    </r>
    <r>
      <rPr>
        <b/>
        <sz val="11"/>
        <color theme="1"/>
        <rFont val="Calibri"/>
        <family val="2"/>
        <scheme val="minor"/>
      </rPr>
      <t>VORHER</t>
    </r>
    <r>
      <rPr>
        <sz val="11"/>
        <color theme="1"/>
        <rFont val="Calibri"/>
        <family val="2"/>
        <scheme val="minor"/>
      </rPr>
      <t xml:space="preserve"> festlegen!)</t>
    </r>
  </si>
  <si>
    <r>
      <t>Entscheidungsregel: Unterschreitet mein</t>
    </r>
    <r>
      <rPr>
        <b/>
        <sz val="11"/>
        <color theme="1"/>
        <rFont val="Calibri"/>
        <family val="2"/>
        <scheme val="minor"/>
      </rPr>
      <t xml:space="preserve"> p-Wert</t>
    </r>
    <r>
      <rPr>
        <sz val="11"/>
        <color theme="1"/>
        <rFont val="Calibri"/>
        <family val="2"/>
        <scheme val="minor"/>
      </rPr>
      <t xml:space="preserve"> meine 5%, verwerfen wir die Nullhypothese).</t>
    </r>
  </si>
  <si>
    <t>Wir testen die Person…</t>
  </si>
  <si>
    <t xml:space="preserve">Ergebnis: 17 von 20 wurden richtig geraten. </t>
  </si>
  <si>
    <t>Berechne die Einzelwahrscheinlichkeiten für "alles, was passieren kann" (von 0 bis 20 Treffern).</t>
  </si>
  <si>
    <t>Anzahl Treffer</t>
  </si>
  <si>
    <t>Wahrscheinlichkeit dafür</t>
  </si>
  <si>
    <t>Interpretation des p-Werts (Wahrscheinlichkeit)</t>
  </si>
  <si>
    <t xml:space="preserve">Ist der Wert klein (kleiner als unser vorher festegelegtes alpha) verwerfen wir die Nullhypothese. </t>
  </si>
  <si>
    <t xml:space="preserve">1) Maßzahl, die angibt, wie gut meine Daten zur Nullhypothese passen. </t>
  </si>
  <si>
    <t>2) Die Wskt, ein solches Ereignis (oder ein noch "gruseligeres") zu beobachten,</t>
  </si>
  <si>
    <t xml:space="preserve">bedingt darauf, dass die H0 ("Ratewahrscheinlichkeit=50%") gilt. </t>
  </si>
  <si>
    <t>P-Wert:</t>
  </si>
  <si>
    <t>signifikant! (H0 verwerfen!)</t>
  </si>
  <si>
    <t>Ab wie vielen Treffern wäre das Ergebnis bei 5% signifikant?</t>
  </si>
  <si>
    <t>ab 14 Treffern knapp noch nicht!</t>
  </si>
  <si>
    <t>ab 15 Treffern knapp signifikant</t>
  </si>
  <si>
    <t>Erfolge</t>
  </si>
  <si>
    <t>Nieten</t>
  </si>
  <si>
    <t>Wskt dafür</t>
  </si>
  <si>
    <t>p-Wert</t>
  </si>
  <si>
    <t>(=SUMME DER GELBEN ZELLEN)</t>
  </si>
  <si>
    <t>Verwirf die H0, schaffe die neue Maschine an bzw. ändere den Produktionsprozess! - das bringt offensichtlich was!</t>
  </si>
  <si>
    <t>Montag</t>
  </si>
  <si>
    <t>Dienstag</t>
  </si>
  <si>
    <t>Mittwoch</t>
  </si>
  <si>
    <t>Donnerstag</t>
  </si>
  <si>
    <t>Freitag</t>
  </si>
  <si>
    <t>Wochentag</t>
  </si>
  <si>
    <t>observed freq</t>
  </si>
  <si>
    <t>unter H0 (Gleichverteilung) expected freq</t>
  </si>
  <si>
    <t>Summe</t>
  </si>
  <si>
    <t>Diskrepanzmaß</t>
  </si>
  <si>
    <t>Hilfsspalte</t>
  </si>
  <si>
    <t>=(C10-D10)^2/D10</t>
  </si>
  <si>
    <t>=(C11-D11)^2/D11</t>
  </si>
  <si>
    <t>=(C12-D12)^2/D12</t>
  </si>
  <si>
    <t>=(C13-D13)^2/D13</t>
  </si>
  <si>
    <t>=(C14-D14)^2/D14</t>
  </si>
  <si>
    <t>Ist chi2-verteilt mit df=5-1=4 "Freiheitsgraden"</t>
  </si>
  <si>
    <t>Variante 1: "halb-händisch"</t>
  </si>
  <si>
    <t>Variante 2: Mit Excel-Funktion (liefert direkt einen p-Wert)</t>
  </si>
  <si>
    <t>Unser Ergebnis: 7.827 ist kleiner als der kritische Wert von 9.488 -&gt; wir bleiben bei H0!</t>
  </si>
  <si>
    <t>Siehe online-Rechner (exakter p-Wert!):</t>
  </si>
  <si>
    <t>https://numiqo.de/tutorial/tabelle-chi-quadrat</t>
  </si>
  <si>
    <t>0,0981 &gt; 5% -&gt; bleibe bei H0</t>
  </si>
  <si>
    <t>p-Wert (direkt gerechnet in Excel!)</t>
  </si>
  <si>
    <t>Beispiel: Alle observed stimmen mit expected überein ("kitschige Nullhypothese")</t>
  </si>
  <si>
    <t>observed Unfälle</t>
  </si>
  <si>
    <t>expected Unfälle</t>
  </si>
  <si>
    <t>Teste auf Gleichverteilung</t>
  </si>
  <si>
    <t>0 &lt; 9.488 --&gt; bleiben bei Nullhypothese</t>
  </si>
  <si>
    <t>(p-Wert wäre hier 1; "perfekte Nullhypothese")</t>
  </si>
  <si>
    <t>Beispiel: Alle observed stimmen mit expected überein ("kitschige Nullhypothese") - mit Excel-Funktion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</si>
</sst>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0.0000%"/>
    <numFmt numFmtId="172" formatCode="0.000000"/>
    <numFmt numFmtId="181" formatCode="0.0000000000000%"/>
    <numFmt numFmtId="182" formatCode="0.000"/>
    <numFmt numFmtId="183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2" applyNumberFormat="0" applyAlignment="0" applyProtection="0"/>
    <xf numFmtId="0" fontId="3" fillId="2" borderId="1" applyNumberFormat="0" applyAlignment="0" applyProtection="0"/>
    <xf numFmtId="0" fontId="6" fillId="3" borderId="0" applyNumberFormat="0" applyBorder="0" applyAlignment="0" applyProtection="0"/>
  </cellStyleXfs>
  <cellXfs count="18">
    <xf numFmtId="0" fontId="0" fillId="0" borderId="0" xfId="0"/>
    <xf numFmtId="0" fontId="2" fillId="2" borderId="2" xfId="2" applyAlignment="1">
      <alignment horizontal="center"/>
    </xf>
    <xf numFmtId="0" fontId="2" fillId="2" borderId="2" xfId="2"/>
    <xf numFmtId="0" fontId="5" fillId="0" borderId="0" xfId="0" applyFont="1"/>
    <xf numFmtId="0" fontId="0" fillId="4" borderId="0" xfId="0" applyFill="1"/>
    <xf numFmtId="0" fontId="5" fillId="4" borderId="0" xfId="0" applyFont="1" applyFill="1"/>
    <xf numFmtId="166" fontId="0" fillId="0" borderId="0" xfId="1" applyNumberFormat="1" applyFont="1"/>
    <xf numFmtId="166" fontId="5" fillId="0" borderId="0" xfId="1" applyNumberFormat="1" applyFont="1"/>
    <xf numFmtId="166" fontId="0" fillId="0" borderId="0" xfId="0" applyNumberFormat="1"/>
    <xf numFmtId="0" fontId="4" fillId="0" borderId="0" xfId="0" applyFont="1"/>
    <xf numFmtId="172" fontId="0" fillId="4" borderId="0" xfId="0" applyNumberFormat="1" applyFill="1"/>
    <xf numFmtId="181" fontId="0" fillId="0" borderId="0" xfId="1" applyNumberFormat="1" applyFont="1"/>
    <xf numFmtId="181" fontId="0" fillId="4" borderId="0" xfId="1" applyNumberFormat="1" applyFont="1" applyFill="1"/>
    <xf numFmtId="0" fontId="3" fillId="2" borderId="1" xfId="3" quotePrefix="1"/>
    <xf numFmtId="182" fontId="5" fillId="0" borderId="0" xfId="0" applyNumberFormat="1" applyFont="1"/>
    <xf numFmtId="183" fontId="5" fillId="4" borderId="0" xfId="0" applyNumberFormat="1" applyFont="1" applyFill="1"/>
    <xf numFmtId="0" fontId="6" fillId="3" borderId="0" xfId="4" applyAlignment="1">
      <alignment wrapText="1"/>
    </xf>
    <xf numFmtId="0" fontId="5" fillId="0" borderId="0" xfId="0" applyFont="1" applyAlignment="1">
      <alignment horizontal="center"/>
    </xf>
  </cellXfs>
  <cellStyles count="5">
    <cellStyle name="Akzent2" xfId="4" builtinId="33"/>
    <cellStyle name="Ausgabe" xfId="2" builtinId="21"/>
    <cellStyle name="Berechnung" xfId="3" builtinId="22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Hellseherbeispiel!$C$43</c:f>
              <c:strCache>
                <c:ptCount val="1"/>
                <c:pt idx="0">
                  <c:v>Wahrscheinlichkeit dafür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Hellseherbeispiel!$B$44:$B$64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Hellseherbeispiel!$C$44:$C$64</c:f>
              <c:numCache>
                <c:formatCode>0.0000%</c:formatCode>
                <c:ptCount val="21"/>
                <c:pt idx="0">
                  <c:v>9.5367431640625E-7</c:v>
                </c:pt>
                <c:pt idx="1">
                  <c:v>1.9073486328125034E-5</c:v>
                </c:pt>
                <c:pt idx="2">
                  <c:v>1.8119812011718755E-4</c:v>
                </c:pt>
                <c:pt idx="3">
                  <c:v>1.0871887207031263E-3</c:v>
                </c:pt>
                <c:pt idx="4">
                  <c:v>4.6205520629882752E-3</c:v>
                </c:pt>
                <c:pt idx="5">
                  <c:v>1.4785766601562502E-2</c:v>
                </c:pt>
                <c:pt idx="6">
                  <c:v>3.6964416503906257E-2</c:v>
                </c:pt>
                <c:pt idx="7">
                  <c:v>7.3928833007812458E-2</c:v>
                </c:pt>
                <c:pt idx="8">
                  <c:v>0.12013435363769531</c:v>
                </c:pt>
                <c:pt idx="9">
                  <c:v>0.16017913818359369</c:v>
                </c:pt>
                <c:pt idx="10">
                  <c:v>0.17619705200195307</c:v>
                </c:pt>
                <c:pt idx="11">
                  <c:v>0.16017913818359369</c:v>
                </c:pt>
                <c:pt idx="12">
                  <c:v>0.12013435363769531</c:v>
                </c:pt>
                <c:pt idx="13">
                  <c:v>7.3928833007812472E-2</c:v>
                </c:pt>
                <c:pt idx="14">
                  <c:v>3.6964416503906257E-2</c:v>
                </c:pt>
                <c:pt idx="15">
                  <c:v>1.4785766601562502E-2</c:v>
                </c:pt>
                <c:pt idx="16">
                  <c:v>4.6205520629882752E-3</c:v>
                </c:pt>
                <c:pt idx="17">
                  <c:v>1.0871887207031261E-3</c:v>
                </c:pt>
                <c:pt idx="18">
                  <c:v>1.8119812011718753E-4</c:v>
                </c:pt>
                <c:pt idx="19">
                  <c:v>1.9073486328125E-5</c:v>
                </c:pt>
                <c:pt idx="20">
                  <c:v>9.5367431640625E-7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5-48C0-AA01-89810D2A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3514632"/>
        <c:axId val="693516272"/>
      </c:barChart>
      <c:catAx>
        <c:axId val="69351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3516272"/>
        <c:crosses val="autoZero"/>
        <c:auto val="1"/>
        <c:lblAlgn val="ctr"/>
        <c:lblOffset val="100"/>
        <c:noMultiLvlLbl val="0"/>
      </c:catAx>
      <c:valAx>
        <c:axId val="69351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93514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203638</xdr:colOff>
      <xdr:row>48</xdr:row>
      <xdr:rowOff>57149</xdr:rowOff>
    </xdr:from>
    <xdr:to>
      <xdr:col>9</xdr:col>
      <xdr:colOff>1254673</xdr:colOff>
      <xdr:row>62</xdr:row>
      <xdr:rowOff>133349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3C6ED10-D462-4F58-BBC5-E9CF851B3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236482</xdr:colOff>
      <xdr:row>64</xdr:row>
      <xdr:rowOff>144516</xdr:rowOff>
    </xdr:from>
    <xdr:to>
      <xdr:col>4</xdr:col>
      <xdr:colOff>487245</xdr:colOff>
      <xdr:row>76</xdr:row>
      <xdr:rowOff>130548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9014D5-17E7-4FB4-BE2B-90877282A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482" y="12454757"/>
          <a:ext cx="5367987" cy="2272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2</xdr:row>
      <xdr:rowOff>43805</xdr:rowOff>
    </xdr:from>
    <xdr:to>
      <xdr:col>13</xdr:col>
      <xdr:colOff>143478</xdr:colOff>
      <xdr:row>18</xdr:row>
      <xdr:rowOff>180974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06E3722-3A3E-4DC0-BEC4-CE1D61BD2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4" y="424805"/>
          <a:ext cx="11987817" cy="3185169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571499</xdr:colOff>
      <xdr:row>20</xdr:row>
      <xdr:rowOff>41041</xdr:rowOff>
    </xdr:from>
    <xdr:to>
      <xdr:col>6</xdr:col>
      <xdr:colOff>6989</xdr:colOff>
      <xdr:row>36</xdr:row>
      <xdr:rowOff>47624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5AAB10B-4E3D-4C56-B3DF-77C46048A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499" y="3851041"/>
          <a:ext cx="5495771" cy="3054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907129</xdr:colOff>
      <xdr:row>7</xdr:row>
      <xdr:rowOff>140805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B344660-58E1-4FEB-B9D0-F4AB7F380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5226936" cy="1474304"/>
        </a:xfrm>
        <a:prstGeom prst="rect">
          <a:avLst/>
        </a:prstGeom>
      </xdr:spPr>
    </xdr:pic>
    <xdr:clientData/>
  </xdr:twoCellAnchor>
  <xdr:twoCellAnchor editAs="oneCell">
    <xdr:from>
      <xdr:col>0</xdr:col>
      <xdr:colOff>91965</xdr:colOff>
      <xdr:row>17</xdr:row>
      <xdr:rowOff>78828</xdr:rowOff>
    </xdr:from>
    <xdr:to>
      <xdr:col>0</xdr:col>
      <xdr:colOff>1464879</xdr:colOff>
      <xdr:row>19</xdr:row>
      <xdr:rowOff>171246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5E0BAA1-42FC-403D-90B0-EE910147B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65" y="3126828"/>
          <a:ext cx="1372914" cy="473418"/>
        </a:xfrm>
        <a:prstGeom prst="rect">
          <a:avLst/>
        </a:prstGeom>
      </xdr:spPr>
    </xdr:pic>
    <xdr:clientData/>
  </xdr:twoCellAnchor>
  <xdr:twoCellAnchor editAs="oneCell">
    <xdr:from>
      <xdr:col>0</xdr:col>
      <xdr:colOff>518948</xdr:colOff>
      <xdr:row>21</xdr:row>
      <xdr:rowOff>190499</xdr:rowOff>
    </xdr:from>
    <xdr:to>
      <xdr:col>1</xdr:col>
      <xdr:colOff>951734</xdr:colOff>
      <xdr:row>29</xdr:row>
      <xdr:rowOff>111672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8DC6A01-883F-4183-8B6F-C785DCA7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8948" y="4190999"/>
          <a:ext cx="2679372" cy="1445173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3238500</xdr:colOff>
      <xdr:row>20</xdr:row>
      <xdr:rowOff>50487</xdr:rowOff>
    </xdr:from>
    <xdr:to>
      <xdr:col>3</xdr:col>
      <xdr:colOff>654539</xdr:colOff>
      <xdr:row>29</xdr:row>
      <xdr:rowOff>156772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770AB8E-8412-41E2-B6FB-4522C7C7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38500" y="3860487"/>
          <a:ext cx="5310622" cy="1820785"/>
        </a:xfrm>
        <a:prstGeom prst="rect">
          <a:avLst/>
        </a:prstGeom>
      </xdr:spPr>
    </xdr:pic>
    <xdr:clientData/>
  </xdr:twoCellAnchor>
  <xdr:twoCellAnchor editAs="oneCell">
    <xdr:from>
      <xdr:col>0</xdr:col>
      <xdr:colOff>413845</xdr:colOff>
      <xdr:row>62</xdr:row>
      <xdr:rowOff>85397</xdr:rowOff>
    </xdr:from>
    <xdr:to>
      <xdr:col>0</xdr:col>
      <xdr:colOff>1786759</xdr:colOff>
      <xdr:row>64</xdr:row>
      <xdr:rowOff>177815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FCC283D-4E20-4F0D-B67B-B31A87D5E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845" y="12862035"/>
          <a:ext cx="1372914" cy="473418"/>
        </a:xfrm>
        <a:prstGeom prst="rect">
          <a:avLst/>
        </a:prstGeom>
      </xdr:spPr>
    </xdr:pic>
    <xdr:clientData/>
  </xdr:twoCellAnchor>
  <xdr:twoCellAnchor editAs="oneCell">
    <xdr:from>
      <xdr:col>0</xdr:col>
      <xdr:colOff>1675087</xdr:colOff>
      <xdr:row>64</xdr:row>
      <xdr:rowOff>102829</xdr:rowOff>
    </xdr:from>
    <xdr:to>
      <xdr:col>3</xdr:col>
      <xdr:colOff>1175706</xdr:colOff>
      <xdr:row>73</xdr:row>
      <xdr:rowOff>112645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878F9DC-C743-4E4F-8C19-82B6E339F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75087" y="13260467"/>
          <a:ext cx="6404602" cy="172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opLeftCell="A63" zoomScale="145" zoomScaleNormal="145" workbookViewId="0">
      <selection activeCell="D79" sqref="D79"/>
    </sheetView>
  </sheetViews>
  <sheetFormatPr baseColWidth="10" defaultColWidth="9.140625" defaultRowHeight="15" x14ac:dyDescent="0.25"/>
  <cols>
    <col min="1" max="1" width="11.140625" customWidth="1"/>
    <col min="2" max="2" width="15.140625" customWidth="1"/>
    <col min="3" max="3" width="23.42578125" bestFit="1" customWidth="1"/>
    <col min="4" max="4" width="27" customWidth="1"/>
    <col min="5" max="5" width="20" customWidth="1"/>
    <col min="6" max="6" width="3.85546875" customWidth="1"/>
    <col min="7" max="7" width="3.28515625" customWidth="1"/>
    <col min="8" max="8" width="29.28515625" customWidth="1"/>
    <col min="9" max="9" width="25.85546875" bestFit="1" customWidth="1"/>
    <col min="10" max="10" width="22" customWidth="1"/>
  </cols>
  <sheetData>
    <row r="1" spans="1:11" ht="21" customHeight="1" x14ac:dyDescent="0.25">
      <c r="A1" t="s">
        <v>0</v>
      </c>
    </row>
    <row r="2" spans="1:11" x14ac:dyDescent="0.25">
      <c r="A2" t="s">
        <v>1</v>
      </c>
      <c r="J2" s="1" t="s">
        <v>5</v>
      </c>
      <c r="K2" s="1"/>
    </row>
    <row r="3" spans="1:11" x14ac:dyDescent="0.25">
      <c r="J3" s="2">
        <v>0</v>
      </c>
      <c r="K3" s="2" t="s">
        <v>6</v>
      </c>
    </row>
    <row r="4" spans="1:11" x14ac:dyDescent="0.25">
      <c r="A4" s="3" t="s">
        <v>8</v>
      </c>
      <c r="J4" s="2">
        <v>1</v>
      </c>
      <c r="K4" s="2" t="s">
        <v>7</v>
      </c>
    </row>
    <row r="6" spans="1:11" x14ac:dyDescent="0.25">
      <c r="A6" s="3" t="s">
        <v>2</v>
      </c>
      <c r="B6" s="3" t="s">
        <v>3</v>
      </c>
      <c r="C6" s="3" t="s">
        <v>4</v>
      </c>
      <c r="D6" s="3" t="s">
        <v>9</v>
      </c>
    </row>
    <row r="7" spans="1:11" x14ac:dyDescent="0.25">
      <c r="A7">
        <v>1</v>
      </c>
      <c r="B7" t="str">
        <f ca="1">VLOOKUP(RANDBETWEEN(0,1),$J$3:$K$4,2)</f>
        <v>Kopf</v>
      </c>
      <c r="C7" t="str">
        <f ca="1">VLOOKUP(RANDBETWEEN(0,1),$J$3:$K$4,2)</f>
        <v>Kopf</v>
      </c>
      <c r="D7">
        <f ca="1">IF(B7=C7,1,0)</f>
        <v>1</v>
      </c>
      <c r="H7" t="s">
        <v>10</v>
      </c>
    </row>
    <row r="8" spans="1:11" x14ac:dyDescent="0.25">
      <c r="A8">
        <v>2</v>
      </c>
      <c r="B8" t="str">
        <f t="shared" ref="B8:C26" ca="1" si="0">VLOOKUP(RANDBETWEEN(0,1),$J$3:$K$4,2)</f>
        <v>Kopf</v>
      </c>
      <c r="C8" t="str">
        <f t="shared" ca="1" si="0"/>
        <v>Zahl</v>
      </c>
      <c r="D8">
        <f t="shared" ref="D8:D26" ca="1" si="1">IF(B8=C8,1,0)</f>
        <v>0</v>
      </c>
      <c r="H8" s="5">
        <f ca="1">SUM(D7:D26)</f>
        <v>12</v>
      </c>
      <c r="I8" t="s">
        <v>11</v>
      </c>
    </row>
    <row r="9" spans="1:11" x14ac:dyDescent="0.25">
      <c r="A9">
        <v>3</v>
      </c>
      <c r="B9" t="str">
        <f t="shared" ca="1" si="0"/>
        <v>Zahl</v>
      </c>
      <c r="C9" t="str">
        <f t="shared" ca="1" si="0"/>
        <v>Zahl</v>
      </c>
      <c r="D9">
        <f t="shared" ca="1" si="1"/>
        <v>1</v>
      </c>
    </row>
    <row r="10" spans="1:11" x14ac:dyDescent="0.25">
      <c r="A10">
        <v>4</v>
      </c>
      <c r="B10" t="str">
        <f t="shared" ca="1" si="0"/>
        <v>Kopf</v>
      </c>
      <c r="C10" t="str">
        <f t="shared" ca="1" si="0"/>
        <v>Zahl</v>
      </c>
      <c r="D10">
        <f t="shared" ca="1" si="1"/>
        <v>0</v>
      </c>
    </row>
    <row r="11" spans="1:11" x14ac:dyDescent="0.25">
      <c r="A11">
        <v>5</v>
      </c>
      <c r="B11" t="str">
        <f t="shared" ca="1" si="0"/>
        <v>Zahl</v>
      </c>
      <c r="C11" t="str">
        <f t="shared" ca="1" si="0"/>
        <v>Zahl</v>
      </c>
      <c r="D11">
        <f t="shared" ca="1" si="1"/>
        <v>1</v>
      </c>
    </row>
    <row r="12" spans="1:11" x14ac:dyDescent="0.25">
      <c r="A12">
        <v>6</v>
      </c>
      <c r="B12" t="str">
        <f t="shared" ca="1" si="0"/>
        <v>Kopf</v>
      </c>
      <c r="C12" t="str">
        <f t="shared" ca="1" si="0"/>
        <v>Kopf</v>
      </c>
      <c r="D12">
        <f t="shared" ca="1" si="1"/>
        <v>1</v>
      </c>
    </row>
    <row r="13" spans="1:11" x14ac:dyDescent="0.25">
      <c r="A13">
        <v>7</v>
      </c>
      <c r="B13" t="str">
        <f t="shared" ca="1" si="0"/>
        <v>Kopf</v>
      </c>
      <c r="C13" t="str">
        <f t="shared" ca="1" si="0"/>
        <v>Kopf</v>
      </c>
      <c r="D13">
        <f t="shared" ca="1" si="1"/>
        <v>1</v>
      </c>
    </row>
    <row r="14" spans="1:11" x14ac:dyDescent="0.25">
      <c r="A14">
        <v>8</v>
      </c>
      <c r="B14" t="str">
        <f t="shared" ca="1" si="0"/>
        <v>Kopf</v>
      </c>
      <c r="C14" t="str">
        <f t="shared" ca="1" si="0"/>
        <v>Kopf</v>
      </c>
      <c r="D14">
        <f t="shared" ca="1" si="1"/>
        <v>1</v>
      </c>
    </row>
    <row r="15" spans="1:11" x14ac:dyDescent="0.25">
      <c r="A15">
        <v>9</v>
      </c>
      <c r="B15" t="str">
        <f t="shared" ca="1" si="0"/>
        <v>Zahl</v>
      </c>
      <c r="C15" t="str">
        <f t="shared" ca="1" si="0"/>
        <v>Kopf</v>
      </c>
      <c r="D15">
        <f t="shared" ca="1" si="1"/>
        <v>0</v>
      </c>
    </row>
    <row r="16" spans="1:11" x14ac:dyDescent="0.25">
      <c r="A16">
        <v>10</v>
      </c>
      <c r="B16" t="str">
        <f t="shared" ca="1" si="0"/>
        <v>Kopf</v>
      </c>
      <c r="C16" t="str">
        <f t="shared" ca="1" si="0"/>
        <v>Kopf</v>
      </c>
      <c r="D16">
        <f t="shared" ca="1" si="1"/>
        <v>1</v>
      </c>
    </row>
    <row r="17" spans="1:4" x14ac:dyDescent="0.25">
      <c r="A17">
        <v>11</v>
      </c>
      <c r="B17" t="str">
        <f t="shared" ca="1" si="0"/>
        <v>Zahl</v>
      </c>
      <c r="C17" t="str">
        <f t="shared" ca="1" si="0"/>
        <v>Kopf</v>
      </c>
      <c r="D17">
        <f t="shared" ca="1" si="1"/>
        <v>0</v>
      </c>
    </row>
    <row r="18" spans="1:4" x14ac:dyDescent="0.25">
      <c r="A18">
        <v>12</v>
      </c>
      <c r="B18" t="str">
        <f t="shared" ca="1" si="0"/>
        <v>Zahl</v>
      </c>
      <c r="C18" t="str">
        <f t="shared" ca="1" si="0"/>
        <v>Zahl</v>
      </c>
      <c r="D18">
        <f t="shared" ca="1" si="1"/>
        <v>1</v>
      </c>
    </row>
    <row r="19" spans="1:4" x14ac:dyDescent="0.25">
      <c r="A19">
        <v>13</v>
      </c>
      <c r="B19" t="str">
        <f t="shared" ca="1" si="0"/>
        <v>Zahl</v>
      </c>
      <c r="C19" t="str">
        <f t="shared" ca="1" si="0"/>
        <v>Kopf</v>
      </c>
      <c r="D19">
        <f t="shared" ca="1" si="1"/>
        <v>0</v>
      </c>
    </row>
    <row r="20" spans="1:4" x14ac:dyDescent="0.25">
      <c r="A20">
        <v>14</v>
      </c>
      <c r="B20" t="str">
        <f t="shared" ca="1" si="0"/>
        <v>Zahl</v>
      </c>
      <c r="C20" t="str">
        <f t="shared" ca="1" si="0"/>
        <v>Zahl</v>
      </c>
      <c r="D20">
        <f t="shared" ca="1" si="1"/>
        <v>1</v>
      </c>
    </row>
    <row r="21" spans="1:4" x14ac:dyDescent="0.25">
      <c r="A21">
        <v>15</v>
      </c>
      <c r="B21" t="str">
        <f t="shared" ca="1" si="0"/>
        <v>Kopf</v>
      </c>
      <c r="C21" t="str">
        <f t="shared" ca="1" si="0"/>
        <v>Kopf</v>
      </c>
      <c r="D21">
        <f t="shared" ca="1" si="1"/>
        <v>1</v>
      </c>
    </row>
    <row r="22" spans="1:4" x14ac:dyDescent="0.25">
      <c r="A22">
        <v>16</v>
      </c>
      <c r="B22" t="str">
        <f t="shared" ca="1" si="0"/>
        <v>Zahl</v>
      </c>
      <c r="C22" t="str">
        <f t="shared" ca="1" si="0"/>
        <v>Kopf</v>
      </c>
      <c r="D22">
        <f t="shared" ca="1" si="1"/>
        <v>0</v>
      </c>
    </row>
    <row r="23" spans="1:4" x14ac:dyDescent="0.25">
      <c r="A23">
        <v>17</v>
      </c>
      <c r="B23" t="str">
        <f t="shared" ca="1" si="0"/>
        <v>Kopf</v>
      </c>
      <c r="C23" t="str">
        <f t="shared" ca="1" si="0"/>
        <v>Zahl</v>
      </c>
      <c r="D23">
        <f t="shared" ca="1" si="1"/>
        <v>0</v>
      </c>
    </row>
    <row r="24" spans="1:4" x14ac:dyDescent="0.25">
      <c r="A24">
        <v>18</v>
      </c>
      <c r="B24" t="str">
        <f t="shared" ca="1" si="0"/>
        <v>Zahl</v>
      </c>
      <c r="C24" t="str">
        <f t="shared" ca="1" si="0"/>
        <v>Kopf</v>
      </c>
      <c r="D24">
        <f t="shared" ca="1" si="1"/>
        <v>0</v>
      </c>
    </row>
    <row r="25" spans="1:4" x14ac:dyDescent="0.25">
      <c r="A25">
        <v>19</v>
      </c>
      <c r="B25" t="str">
        <f t="shared" ca="1" si="0"/>
        <v>Kopf</v>
      </c>
      <c r="C25" t="str">
        <f t="shared" ca="1" si="0"/>
        <v>Kopf</v>
      </c>
      <c r="D25">
        <f t="shared" ca="1" si="1"/>
        <v>1</v>
      </c>
    </row>
    <row r="26" spans="1:4" x14ac:dyDescent="0.25">
      <c r="A26">
        <v>20</v>
      </c>
      <c r="B26" t="str">
        <f t="shared" ca="1" si="0"/>
        <v>Zahl</v>
      </c>
      <c r="C26" t="str">
        <f t="shared" ca="1" si="0"/>
        <v>Zahl</v>
      </c>
      <c r="D26">
        <f t="shared" ca="1" si="1"/>
        <v>1</v>
      </c>
    </row>
    <row r="29" spans="1:4" x14ac:dyDescent="0.25">
      <c r="A29" t="s">
        <v>12</v>
      </c>
    </row>
    <row r="30" spans="1:4" x14ac:dyDescent="0.25">
      <c r="A30" t="s">
        <v>13</v>
      </c>
    </row>
    <row r="31" spans="1:4" ht="18" x14ac:dyDescent="0.35">
      <c r="A31" t="s">
        <v>14</v>
      </c>
    </row>
    <row r="32" spans="1:4" x14ac:dyDescent="0.25">
      <c r="A32" t="s">
        <v>15</v>
      </c>
    </row>
    <row r="33" spans="1:12" x14ac:dyDescent="0.25">
      <c r="A33" t="s">
        <v>16</v>
      </c>
    </row>
    <row r="34" spans="1:12" x14ac:dyDescent="0.25">
      <c r="A34" t="s">
        <v>17</v>
      </c>
    </row>
    <row r="36" spans="1:12" x14ac:dyDescent="0.25">
      <c r="A36" t="s">
        <v>18</v>
      </c>
    </row>
    <row r="38" spans="1:12" x14ac:dyDescent="0.25">
      <c r="A38" t="s">
        <v>19</v>
      </c>
      <c r="D38" s="3" t="s">
        <v>28</v>
      </c>
      <c r="E38" s="10">
        <f>SUM(C61:C64)</f>
        <v>1.2884140014648448E-3</v>
      </c>
    </row>
    <row r="39" spans="1:12" x14ac:dyDescent="0.25">
      <c r="E39" s="9" t="s">
        <v>29</v>
      </c>
    </row>
    <row r="40" spans="1:12" x14ac:dyDescent="0.25">
      <c r="A40" t="s">
        <v>20</v>
      </c>
    </row>
    <row r="43" spans="1:12" x14ac:dyDescent="0.25">
      <c r="B43" t="s">
        <v>21</v>
      </c>
      <c r="C43" t="s">
        <v>22</v>
      </c>
      <c r="H43" t="s">
        <v>23</v>
      </c>
    </row>
    <row r="44" spans="1:12" x14ac:dyDescent="0.25">
      <c r="B44">
        <v>0</v>
      </c>
      <c r="C44" s="6">
        <f>_xlfn.BINOM.DIST(B44,20,0.5,FALSE)</f>
        <v>9.5367431640625E-7</v>
      </c>
      <c r="H44" s="3" t="s">
        <v>25</v>
      </c>
      <c r="I44" s="3"/>
      <c r="J44" s="3"/>
      <c r="K44" s="3"/>
      <c r="L44" s="3"/>
    </row>
    <row r="45" spans="1:12" x14ac:dyDescent="0.25">
      <c r="B45">
        <v>1</v>
      </c>
      <c r="C45" s="6">
        <f t="shared" ref="C45:C64" si="2">_xlfn.BINOM.DIST(B45,20,0.5,FALSE)</f>
        <v>1.9073486328125034E-5</v>
      </c>
      <c r="H45" s="3" t="s">
        <v>24</v>
      </c>
      <c r="I45" s="3"/>
      <c r="J45" s="3"/>
      <c r="K45" s="3"/>
      <c r="L45" s="3"/>
    </row>
    <row r="46" spans="1:12" x14ac:dyDescent="0.25">
      <c r="B46">
        <v>2</v>
      </c>
      <c r="C46" s="6">
        <f t="shared" si="2"/>
        <v>1.8119812011718755E-4</v>
      </c>
      <c r="H46" s="3" t="s">
        <v>26</v>
      </c>
    </row>
    <row r="47" spans="1:12" x14ac:dyDescent="0.25">
      <c r="B47">
        <v>3</v>
      </c>
      <c r="C47" s="6">
        <f t="shared" si="2"/>
        <v>1.0871887207031263E-3</v>
      </c>
      <c r="H47" s="3" t="s">
        <v>27</v>
      </c>
    </row>
    <row r="48" spans="1:12" x14ac:dyDescent="0.25">
      <c r="B48">
        <v>4</v>
      </c>
      <c r="C48" s="6">
        <f t="shared" si="2"/>
        <v>4.6205520629882752E-3</v>
      </c>
    </row>
    <row r="49" spans="2:3" x14ac:dyDescent="0.25">
      <c r="B49">
        <v>5</v>
      </c>
      <c r="C49" s="6">
        <f t="shared" si="2"/>
        <v>1.4785766601562502E-2</v>
      </c>
    </row>
    <row r="50" spans="2:3" x14ac:dyDescent="0.25">
      <c r="B50">
        <v>6</v>
      </c>
      <c r="C50" s="6">
        <f t="shared" si="2"/>
        <v>3.6964416503906257E-2</v>
      </c>
    </row>
    <row r="51" spans="2:3" x14ac:dyDescent="0.25">
      <c r="B51">
        <v>7</v>
      </c>
      <c r="C51" s="6">
        <f t="shared" si="2"/>
        <v>7.3928833007812458E-2</v>
      </c>
    </row>
    <row r="52" spans="2:3" x14ac:dyDescent="0.25">
      <c r="B52">
        <v>8</v>
      </c>
      <c r="C52" s="6">
        <f t="shared" si="2"/>
        <v>0.12013435363769531</v>
      </c>
    </row>
    <row r="53" spans="2:3" x14ac:dyDescent="0.25">
      <c r="B53">
        <v>9</v>
      </c>
      <c r="C53" s="6">
        <f t="shared" si="2"/>
        <v>0.16017913818359369</v>
      </c>
    </row>
    <row r="54" spans="2:3" x14ac:dyDescent="0.25">
      <c r="B54">
        <v>10</v>
      </c>
      <c r="C54" s="6">
        <f t="shared" si="2"/>
        <v>0.17619705200195307</v>
      </c>
    </row>
    <row r="55" spans="2:3" x14ac:dyDescent="0.25">
      <c r="B55">
        <v>11</v>
      </c>
      <c r="C55" s="6">
        <f t="shared" si="2"/>
        <v>0.16017913818359369</v>
      </c>
    </row>
    <row r="56" spans="2:3" x14ac:dyDescent="0.25">
      <c r="B56">
        <v>12</v>
      </c>
      <c r="C56" s="6">
        <f t="shared" si="2"/>
        <v>0.12013435363769531</v>
      </c>
    </row>
    <row r="57" spans="2:3" x14ac:dyDescent="0.25">
      <c r="B57">
        <v>13</v>
      </c>
      <c r="C57" s="6">
        <f t="shared" si="2"/>
        <v>7.3928833007812472E-2</v>
      </c>
    </row>
    <row r="58" spans="2:3" x14ac:dyDescent="0.25">
      <c r="B58">
        <v>14</v>
      </c>
      <c r="C58" s="6">
        <f t="shared" si="2"/>
        <v>3.6964416503906257E-2</v>
      </c>
    </row>
    <row r="59" spans="2:3" x14ac:dyDescent="0.25">
      <c r="B59">
        <v>15</v>
      </c>
      <c r="C59" s="6">
        <f t="shared" si="2"/>
        <v>1.4785766601562502E-2</v>
      </c>
    </row>
    <row r="60" spans="2:3" x14ac:dyDescent="0.25">
      <c r="B60">
        <v>16</v>
      </c>
      <c r="C60" s="6">
        <f t="shared" si="2"/>
        <v>4.6205520629882752E-3</v>
      </c>
    </row>
    <row r="61" spans="2:3" x14ac:dyDescent="0.25">
      <c r="B61" s="3">
        <v>17</v>
      </c>
      <c r="C61" s="7">
        <f t="shared" si="2"/>
        <v>1.0871887207031261E-3</v>
      </c>
    </row>
    <row r="62" spans="2:3" x14ac:dyDescent="0.25">
      <c r="B62">
        <v>18</v>
      </c>
      <c r="C62" s="7">
        <f t="shared" si="2"/>
        <v>1.8119812011718753E-4</v>
      </c>
    </row>
    <row r="63" spans="2:3" x14ac:dyDescent="0.25">
      <c r="B63">
        <v>19</v>
      </c>
      <c r="C63" s="7">
        <f t="shared" si="2"/>
        <v>1.9073486328125E-5</v>
      </c>
    </row>
    <row r="64" spans="2:3" x14ac:dyDescent="0.25">
      <c r="B64">
        <v>20</v>
      </c>
      <c r="C64" s="7">
        <f t="shared" si="2"/>
        <v>9.5367431640625E-7</v>
      </c>
    </row>
    <row r="66" spans="8:9" x14ac:dyDescent="0.25">
      <c r="H66" t="s">
        <v>30</v>
      </c>
    </row>
    <row r="68" spans="8:9" x14ac:dyDescent="0.25">
      <c r="H68" t="s">
        <v>31</v>
      </c>
      <c r="I68" s="8">
        <f>SUM(C58:C64)</f>
        <v>5.7659149169921875E-2</v>
      </c>
    </row>
    <row r="69" spans="8:9" x14ac:dyDescent="0.25">
      <c r="H69" t="s">
        <v>32</v>
      </c>
      <c r="I69" s="8">
        <f>SUM(C59:C64)</f>
        <v>2.0694732666015622E-2</v>
      </c>
    </row>
  </sheetData>
  <mergeCells count="1">
    <mergeCell ref="J2:K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753F5-8CA9-4CEC-B8F1-812BE42EE876}">
  <dimension ref="D23:M54"/>
  <sheetViews>
    <sheetView tabSelected="1" zoomScale="130" zoomScaleNormal="130" workbookViewId="0">
      <selection activeCell="E42" sqref="E42"/>
    </sheetView>
  </sheetViews>
  <sheetFormatPr baseColWidth="10" defaultRowHeight="15" x14ac:dyDescent="0.25"/>
  <cols>
    <col min="4" max="4" width="27.28515625" customWidth="1"/>
    <col min="5" max="5" width="17.85546875" bestFit="1" customWidth="1"/>
    <col min="13" max="13" width="28" customWidth="1"/>
  </cols>
  <sheetData>
    <row r="23" spans="11:13" x14ac:dyDescent="0.25">
      <c r="K23" t="s">
        <v>33</v>
      </c>
      <c r="L23" t="s">
        <v>34</v>
      </c>
      <c r="M23" t="s">
        <v>35</v>
      </c>
    </row>
    <row r="24" spans="11:13" x14ac:dyDescent="0.25">
      <c r="K24">
        <v>0</v>
      </c>
      <c r="L24">
        <f>30-K24</f>
        <v>30</v>
      </c>
      <c r="M24" s="11">
        <f>COMBIN(30,K24)*0.75^K24*0.25^L24</f>
        <v>8.6736173798840355E-19</v>
      </c>
    </row>
    <row r="25" spans="11:13" x14ac:dyDescent="0.25">
      <c r="K25">
        <v>1</v>
      </c>
      <c r="L25">
        <f t="shared" ref="L25:L54" si="0">30-K25</f>
        <v>29</v>
      </c>
      <c r="M25" s="11">
        <f t="shared" ref="M25:M54" si="1">COMBIN(30,K25)*0.75^K25*0.25^L25</f>
        <v>7.8062556418956319E-17</v>
      </c>
    </row>
    <row r="26" spans="11:13" x14ac:dyDescent="0.25">
      <c r="K26">
        <v>2</v>
      </c>
      <c r="L26">
        <f t="shared" si="0"/>
        <v>28</v>
      </c>
      <c r="M26" s="11">
        <f t="shared" si="1"/>
        <v>3.3957212042245999E-15</v>
      </c>
    </row>
    <row r="27" spans="11:13" x14ac:dyDescent="0.25">
      <c r="K27">
        <v>3</v>
      </c>
      <c r="L27">
        <f t="shared" si="0"/>
        <v>27</v>
      </c>
      <c r="M27" s="11">
        <f t="shared" si="1"/>
        <v>9.5080193718288784E-14</v>
      </c>
    </row>
    <row r="28" spans="11:13" x14ac:dyDescent="0.25">
      <c r="K28">
        <v>4</v>
      </c>
      <c r="L28">
        <f t="shared" si="0"/>
        <v>26</v>
      </c>
      <c r="M28" s="11">
        <f t="shared" si="1"/>
        <v>1.9253739227953485E-12</v>
      </c>
    </row>
    <row r="29" spans="11:13" x14ac:dyDescent="0.25">
      <c r="K29">
        <v>5</v>
      </c>
      <c r="L29">
        <f t="shared" si="0"/>
        <v>25</v>
      </c>
      <c r="M29" s="11">
        <f t="shared" si="1"/>
        <v>3.0035833195607431E-11</v>
      </c>
    </row>
    <row r="30" spans="11:13" x14ac:dyDescent="0.25">
      <c r="K30">
        <v>6</v>
      </c>
      <c r="L30">
        <f t="shared" si="0"/>
        <v>24</v>
      </c>
      <c r="M30" s="11">
        <f t="shared" si="1"/>
        <v>3.7544791494509283E-10</v>
      </c>
    </row>
    <row r="31" spans="11:13" x14ac:dyDescent="0.25">
      <c r="K31">
        <v>7</v>
      </c>
      <c r="L31">
        <f t="shared" si="0"/>
        <v>23</v>
      </c>
      <c r="M31" s="11">
        <f t="shared" si="1"/>
        <v>3.8617499822923848E-9</v>
      </c>
    </row>
    <row r="32" spans="11:13" x14ac:dyDescent="0.25">
      <c r="K32">
        <v>8</v>
      </c>
      <c r="L32">
        <f t="shared" si="0"/>
        <v>22</v>
      </c>
      <c r="M32" s="11">
        <f t="shared" si="1"/>
        <v>3.3307593597271812E-8</v>
      </c>
    </row>
    <row r="33" spans="4:13" x14ac:dyDescent="0.25">
      <c r="K33">
        <v>9</v>
      </c>
      <c r="L33">
        <f t="shared" si="0"/>
        <v>21</v>
      </c>
      <c r="M33" s="11">
        <f t="shared" si="1"/>
        <v>2.4425568637999334E-7</v>
      </c>
    </row>
    <row r="34" spans="4:13" x14ac:dyDescent="0.25">
      <c r="K34">
        <v>10</v>
      </c>
      <c r="L34">
        <f t="shared" si="0"/>
        <v>20</v>
      </c>
      <c r="M34" s="11">
        <f t="shared" si="1"/>
        <v>1.5388108241939577E-6</v>
      </c>
    </row>
    <row r="35" spans="4:13" x14ac:dyDescent="0.25">
      <c r="K35">
        <v>11</v>
      </c>
      <c r="L35">
        <f t="shared" si="0"/>
        <v>19</v>
      </c>
      <c r="M35" s="11">
        <f t="shared" si="1"/>
        <v>8.3935135865124932E-6</v>
      </c>
    </row>
    <row r="36" spans="4:13" x14ac:dyDescent="0.25">
      <c r="K36">
        <v>12</v>
      </c>
      <c r="L36">
        <f t="shared" si="0"/>
        <v>18</v>
      </c>
      <c r="M36" s="11">
        <f t="shared" si="1"/>
        <v>3.9869189535934365E-5</v>
      </c>
    </row>
    <row r="37" spans="4:13" x14ac:dyDescent="0.25">
      <c r="K37">
        <v>13</v>
      </c>
      <c r="L37">
        <f t="shared" si="0"/>
        <v>17</v>
      </c>
      <c r="M37" s="11">
        <f t="shared" si="1"/>
        <v>1.6561047961080426E-4</v>
      </c>
    </row>
    <row r="38" spans="4:13" x14ac:dyDescent="0.25">
      <c r="K38">
        <v>14</v>
      </c>
      <c r="L38">
        <f t="shared" si="0"/>
        <v>16</v>
      </c>
      <c r="M38" s="11">
        <f t="shared" si="1"/>
        <v>6.0329531858221552E-4</v>
      </c>
    </row>
    <row r="39" spans="4:13" x14ac:dyDescent="0.25">
      <c r="K39">
        <v>15</v>
      </c>
      <c r="L39">
        <f t="shared" si="0"/>
        <v>15</v>
      </c>
      <c r="M39" s="11">
        <f t="shared" si="1"/>
        <v>1.9305450194630897E-3</v>
      </c>
    </row>
    <row r="40" spans="4:13" x14ac:dyDescent="0.25">
      <c r="K40">
        <v>16</v>
      </c>
      <c r="L40">
        <f t="shared" si="0"/>
        <v>14</v>
      </c>
      <c r="M40" s="11">
        <f t="shared" si="1"/>
        <v>5.4296578672399396E-3</v>
      </c>
    </row>
    <row r="41" spans="4:13" x14ac:dyDescent="0.25">
      <c r="K41">
        <v>17</v>
      </c>
      <c r="L41">
        <f t="shared" si="0"/>
        <v>13</v>
      </c>
      <c r="M41" s="11">
        <f t="shared" si="1"/>
        <v>1.3414448848475145E-2</v>
      </c>
    </row>
    <row r="42" spans="4:13" x14ac:dyDescent="0.25">
      <c r="D42" t="s">
        <v>36</v>
      </c>
      <c r="E42" s="10">
        <f>SUM(M52:M54)</f>
        <v>1.0595870683420876E-2</v>
      </c>
      <c r="K42">
        <v>18</v>
      </c>
      <c r="L42">
        <f t="shared" si="0"/>
        <v>12</v>
      </c>
      <c r="M42" s="11">
        <f t="shared" si="1"/>
        <v>2.9064639171696154E-2</v>
      </c>
    </row>
    <row r="43" spans="4:13" x14ac:dyDescent="0.25">
      <c r="D43" t="s">
        <v>37</v>
      </c>
      <c r="K43">
        <v>19</v>
      </c>
      <c r="L43">
        <f t="shared" si="0"/>
        <v>11</v>
      </c>
      <c r="M43" s="11">
        <f t="shared" si="1"/>
        <v>5.5069842641108466E-2</v>
      </c>
    </row>
    <row r="44" spans="4:13" x14ac:dyDescent="0.25">
      <c r="K44">
        <v>20</v>
      </c>
      <c r="L44">
        <f t="shared" si="0"/>
        <v>10</v>
      </c>
      <c r="M44" s="11">
        <f t="shared" si="1"/>
        <v>9.0865240357829002E-2</v>
      </c>
    </row>
    <row r="45" spans="4:13" x14ac:dyDescent="0.25">
      <c r="D45" t="s">
        <v>38</v>
      </c>
      <c r="K45">
        <v>21</v>
      </c>
      <c r="L45">
        <f t="shared" si="0"/>
        <v>9</v>
      </c>
      <c r="M45" s="11">
        <f t="shared" si="1"/>
        <v>0.12980748622547006</v>
      </c>
    </row>
    <row r="46" spans="4:13" x14ac:dyDescent="0.25">
      <c r="K46">
        <v>22</v>
      </c>
      <c r="L46">
        <f t="shared" si="0"/>
        <v>8</v>
      </c>
      <c r="M46" s="11">
        <f t="shared" si="1"/>
        <v>0.15930918764034957</v>
      </c>
    </row>
    <row r="47" spans="4:13" x14ac:dyDescent="0.25">
      <c r="K47">
        <v>23</v>
      </c>
      <c r="L47">
        <f t="shared" si="0"/>
        <v>7</v>
      </c>
      <c r="M47" s="11">
        <f t="shared" si="1"/>
        <v>0.16623567405949524</v>
      </c>
    </row>
    <row r="48" spans="4:13" x14ac:dyDescent="0.25">
      <c r="K48">
        <v>24</v>
      </c>
      <c r="L48">
        <f t="shared" si="0"/>
        <v>6</v>
      </c>
      <c r="M48" s="11">
        <f t="shared" si="1"/>
        <v>0.14545621480205825</v>
      </c>
    </row>
    <row r="49" spans="11:13" x14ac:dyDescent="0.25">
      <c r="K49">
        <v>25</v>
      </c>
      <c r="L49">
        <f t="shared" si="0"/>
        <v>5</v>
      </c>
      <c r="M49" s="11">
        <f t="shared" si="1"/>
        <v>0.10472847465748197</v>
      </c>
    </row>
    <row r="50" spans="11:13" x14ac:dyDescent="0.25">
      <c r="K50">
        <v>26</v>
      </c>
      <c r="L50">
        <f t="shared" si="0"/>
        <v>4</v>
      </c>
      <c r="M50" s="11">
        <f t="shared" si="1"/>
        <v>6.0420273840854993E-2</v>
      </c>
    </row>
    <row r="51" spans="11:13" x14ac:dyDescent="0.25">
      <c r="K51">
        <v>27</v>
      </c>
      <c r="L51">
        <f t="shared" si="0"/>
        <v>3</v>
      </c>
      <c r="M51" s="11">
        <f t="shared" si="1"/>
        <v>2.6853455040379989E-2</v>
      </c>
    </row>
    <row r="52" spans="11:13" x14ac:dyDescent="0.25">
      <c r="K52">
        <v>28</v>
      </c>
      <c r="L52">
        <f t="shared" si="0"/>
        <v>2</v>
      </c>
      <c r="M52" s="12">
        <f t="shared" si="1"/>
        <v>8.6314676915507128E-3</v>
      </c>
    </row>
    <row r="53" spans="11:13" x14ac:dyDescent="0.25">
      <c r="K53">
        <v>29</v>
      </c>
      <c r="L53">
        <f t="shared" si="0"/>
        <v>1</v>
      </c>
      <c r="M53" s="12">
        <f t="shared" si="1"/>
        <v>1.7858209017001473E-3</v>
      </c>
    </row>
    <row r="54" spans="11:13" x14ac:dyDescent="0.25">
      <c r="K54">
        <v>30</v>
      </c>
      <c r="L54">
        <f t="shared" si="0"/>
        <v>0</v>
      </c>
      <c r="M54" s="12">
        <f t="shared" si="1"/>
        <v>1.7858209017001473E-4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2652-80B5-40E8-B55C-BD1FCE006B86}">
  <dimension ref="A9:F91"/>
  <sheetViews>
    <sheetView topLeftCell="A34" zoomScale="145" zoomScaleNormal="145" workbookViewId="0">
      <selection activeCell="C94" sqref="C94"/>
    </sheetView>
  </sheetViews>
  <sheetFormatPr baseColWidth="10" defaultRowHeight="15" x14ac:dyDescent="0.25"/>
  <cols>
    <col min="1" max="1" width="33.7109375" customWidth="1"/>
    <col min="2" max="2" width="31" customWidth="1"/>
    <col min="3" max="3" width="38.85546875" bestFit="1" customWidth="1"/>
    <col min="4" max="4" width="38.7109375" bestFit="1" customWidth="1"/>
    <col min="6" max="6" width="16.85546875" bestFit="1" customWidth="1"/>
  </cols>
  <sheetData>
    <row r="9" spans="1:6" ht="36" customHeight="1" x14ac:dyDescent="0.25">
      <c r="A9" s="16" t="s">
        <v>56</v>
      </c>
    </row>
    <row r="10" spans="1:6" x14ac:dyDescent="0.25">
      <c r="B10" s="3" t="s">
        <v>44</v>
      </c>
      <c r="C10" s="3" t="s">
        <v>45</v>
      </c>
      <c r="D10" s="3" t="s">
        <v>46</v>
      </c>
      <c r="E10" s="3" t="s">
        <v>49</v>
      </c>
    </row>
    <row r="11" spans="1:6" x14ac:dyDescent="0.25">
      <c r="B11" t="s">
        <v>39</v>
      </c>
      <c r="C11">
        <v>135</v>
      </c>
      <c r="D11">
        <f>$C$16/5</f>
        <v>124.6</v>
      </c>
      <c r="E11" s="5">
        <f>(C11-D11)^2/D11</f>
        <v>0.86805778491171859</v>
      </c>
      <c r="F11" s="13" t="s">
        <v>50</v>
      </c>
    </row>
    <row r="12" spans="1:6" x14ac:dyDescent="0.25">
      <c r="B12" t="s">
        <v>40</v>
      </c>
      <c r="C12">
        <v>108</v>
      </c>
      <c r="D12">
        <f t="shared" ref="D12:D15" si="0">$C$16/5</f>
        <v>124.6</v>
      </c>
      <c r="E12" s="5">
        <f t="shared" ref="E12:E15" si="1">(C12-D12)^2/D12</f>
        <v>2.211556982343498</v>
      </c>
      <c r="F12" s="13" t="s">
        <v>51</v>
      </c>
    </row>
    <row r="13" spans="1:6" x14ac:dyDescent="0.25">
      <c r="B13" t="s">
        <v>41</v>
      </c>
      <c r="C13">
        <v>120</v>
      </c>
      <c r="D13">
        <f t="shared" si="0"/>
        <v>124.6</v>
      </c>
      <c r="E13" s="5">
        <f t="shared" si="1"/>
        <v>0.16982343499197389</v>
      </c>
      <c r="F13" s="13" t="s">
        <v>52</v>
      </c>
    </row>
    <row r="14" spans="1:6" x14ac:dyDescent="0.25">
      <c r="B14" t="s">
        <v>42</v>
      </c>
      <c r="C14">
        <v>114</v>
      </c>
      <c r="D14">
        <f t="shared" si="0"/>
        <v>124.6</v>
      </c>
      <c r="E14" s="5">
        <f t="shared" si="1"/>
        <v>0.901765650080256</v>
      </c>
      <c r="F14" s="13" t="s">
        <v>53</v>
      </c>
    </row>
    <row r="15" spans="1:6" x14ac:dyDescent="0.25">
      <c r="B15" t="s">
        <v>43</v>
      </c>
      <c r="C15">
        <v>146</v>
      </c>
      <c r="D15">
        <f t="shared" si="0"/>
        <v>124.6</v>
      </c>
      <c r="E15" s="5">
        <f t="shared" si="1"/>
        <v>3.6754414125200663</v>
      </c>
      <c r="F15" s="13" t="s">
        <v>54</v>
      </c>
    </row>
    <row r="16" spans="1:6" x14ac:dyDescent="0.25">
      <c r="B16" t="s">
        <v>47</v>
      </c>
      <c r="C16" s="3">
        <f>SUM(C11:C15)</f>
        <v>623</v>
      </c>
    </row>
    <row r="19" spans="2:5" x14ac:dyDescent="0.25">
      <c r="C19" t="s">
        <v>48</v>
      </c>
      <c r="D19" s="14">
        <f>SUM(E11:E15)</f>
        <v>7.8266452648475129</v>
      </c>
      <c r="E19" t="s">
        <v>55</v>
      </c>
    </row>
    <row r="32" spans="2:5" x14ac:dyDescent="0.25">
      <c r="B32" t="s">
        <v>58</v>
      </c>
    </row>
    <row r="33" spans="1:3" x14ac:dyDescent="0.25">
      <c r="B33" t="s">
        <v>59</v>
      </c>
      <c r="C33" s="4" t="s">
        <v>61</v>
      </c>
    </row>
    <row r="34" spans="1:3" x14ac:dyDescent="0.25">
      <c r="B34" t="s">
        <v>60</v>
      </c>
    </row>
    <row r="36" spans="1:3" ht="34.5" customHeight="1" x14ac:dyDescent="0.25">
      <c r="A36" s="16" t="s">
        <v>57</v>
      </c>
    </row>
    <row r="39" spans="1:3" x14ac:dyDescent="0.25">
      <c r="A39" s="3" t="s">
        <v>44</v>
      </c>
      <c r="B39" s="3" t="s">
        <v>45</v>
      </c>
      <c r="C39" s="3" t="s">
        <v>46</v>
      </c>
    </row>
    <row r="40" spans="1:3" x14ac:dyDescent="0.25">
      <c r="A40" t="s">
        <v>39</v>
      </c>
      <c r="B40">
        <v>135</v>
      </c>
      <c r="C40">
        <f>$C$16/5</f>
        <v>124.6</v>
      </c>
    </row>
    <row r="41" spans="1:3" x14ac:dyDescent="0.25">
      <c r="A41" t="s">
        <v>40</v>
      </c>
      <c r="B41">
        <v>108</v>
      </c>
      <c r="C41">
        <f t="shared" ref="C41:C44" si="2">$C$16/5</f>
        <v>124.6</v>
      </c>
    </row>
    <row r="42" spans="1:3" x14ac:dyDescent="0.25">
      <c r="A42" t="s">
        <v>41</v>
      </c>
      <c r="B42">
        <v>120</v>
      </c>
      <c r="C42">
        <f t="shared" si="2"/>
        <v>124.6</v>
      </c>
    </row>
    <row r="43" spans="1:3" x14ac:dyDescent="0.25">
      <c r="A43" t="s">
        <v>42</v>
      </c>
      <c r="B43">
        <v>114</v>
      </c>
      <c r="C43">
        <f t="shared" si="2"/>
        <v>124.6</v>
      </c>
    </row>
    <row r="44" spans="1:3" x14ac:dyDescent="0.25">
      <c r="A44" t="s">
        <v>43</v>
      </c>
      <c r="B44">
        <v>146</v>
      </c>
      <c r="C44">
        <f t="shared" si="2"/>
        <v>124.6</v>
      </c>
    </row>
    <row r="45" spans="1:3" x14ac:dyDescent="0.25">
      <c r="A45" t="s">
        <v>47</v>
      </c>
      <c r="B45" s="3">
        <f>SUM(B40:B44)</f>
        <v>623</v>
      </c>
    </row>
    <row r="49" spans="1:4" x14ac:dyDescent="0.25">
      <c r="A49" t="s">
        <v>62</v>
      </c>
      <c r="B49" s="15">
        <f>_xlfn.CHISQ.TEST(B40:B44,C40:C44)</f>
        <v>9.8138825865420415E-2</v>
      </c>
    </row>
    <row r="53" spans="1:4" ht="50.25" customHeight="1" x14ac:dyDescent="0.25">
      <c r="A53" s="16" t="s">
        <v>63</v>
      </c>
    </row>
    <row r="55" spans="1:4" x14ac:dyDescent="0.25">
      <c r="B55" s="17" t="s">
        <v>66</v>
      </c>
      <c r="C55" s="17"/>
    </row>
    <row r="56" spans="1:4" x14ac:dyDescent="0.25">
      <c r="A56" s="3" t="s">
        <v>44</v>
      </c>
      <c r="B56" t="s">
        <v>64</v>
      </c>
      <c r="C56" t="s">
        <v>65</v>
      </c>
      <c r="D56" t="s">
        <v>49</v>
      </c>
    </row>
    <row r="57" spans="1:4" x14ac:dyDescent="0.25">
      <c r="A57" t="s">
        <v>39</v>
      </c>
      <c r="B57">
        <v>50</v>
      </c>
      <c r="C57">
        <v>50</v>
      </c>
      <c r="D57">
        <f>(B57-C57)^2/C57</f>
        <v>0</v>
      </c>
    </row>
    <row r="58" spans="1:4" x14ac:dyDescent="0.25">
      <c r="A58" t="s">
        <v>40</v>
      </c>
      <c r="B58">
        <v>50</v>
      </c>
      <c r="C58">
        <v>50</v>
      </c>
      <c r="D58">
        <f t="shared" ref="D58:D61" si="3">(B58-C58)^2/C58</f>
        <v>0</v>
      </c>
    </row>
    <row r="59" spans="1:4" x14ac:dyDescent="0.25">
      <c r="A59" t="s">
        <v>41</v>
      </c>
      <c r="B59">
        <v>50</v>
      </c>
      <c r="C59">
        <v>50</v>
      </c>
      <c r="D59">
        <f t="shared" si="3"/>
        <v>0</v>
      </c>
    </row>
    <row r="60" spans="1:4" x14ac:dyDescent="0.25">
      <c r="A60" t="s">
        <v>42</v>
      </c>
      <c r="B60">
        <v>50</v>
      </c>
      <c r="C60">
        <v>50</v>
      </c>
      <c r="D60">
        <f t="shared" si="3"/>
        <v>0</v>
      </c>
    </row>
    <row r="61" spans="1:4" x14ac:dyDescent="0.25">
      <c r="A61" t="s">
        <v>43</v>
      </c>
      <c r="B61">
        <v>50</v>
      </c>
      <c r="C61">
        <v>50</v>
      </c>
      <c r="D61">
        <f t="shared" si="3"/>
        <v>0</v>
      </c>
    </row>
    <row r="64" spans="1:4" x14ac:dyDescent="0.25">
      <c r="B64" t="s">
        <v>48</v>
      </c>
      <c r="C64" s="3">
        <f>SUM(D57:D61)</f>
        <v>0</v>
      </c>
    </row>
    <row r="76" spans="3:3" x14ac:dyDescent="0.25">
      <c r="C76" t="s">
        <v>67</v>
      </c>
    </row>
    <row r="77" spans="3:3" x14ac:dyDescent="0.25">
      <c r="C77" t="s">
        <v>68</v>
      </c>
    </row>
    <row r="81" spans="1:3" ht="60" x14ac:dyDescent="0.25">
      <c r="A81" s="16" t="s">
        <v>69</v>
      </c>
    </row>
    <row r="84" spans="1:3" x14ac:dyDescent="0.25">
      <c r="A84" s="3" t="s">
        <v>44</v>
      </c>
      <c r="B84" s="3" t="s">
        <v>64</v>
      </c>
      <c r="C84" s="3" t="s">
        <v>65</v>
      </c>
    </row>
    <row r="85" spans="1:3" x14ac:dyDescent="0.25">
      <c r="A85" t="s">
        <v>39</v>
      </c>
      <c r="B85">
        <v>50</v>
      </c>
      <c r="C85">
        <v>50</v>
      </c>
    </row>
    <row r="86" spans="1:3" x14ac:dyDescent="0.25">
      <c r="A86" t="s">
        <v>40</v>
      </c>
      <c r="B86">
        <v>50</v>
      </c>
      <c r="C86">
        <v>50</v>
      </c>
    </row>
    <row r="87" spans="1:3" x14ac:dyDescent="0.25">
      <c r="A87" t="s">
        <v>41</v>
      </c>
      <c r="B87">
        <v>50</v>
      </c>
      <c r="C87">
        <v>50</v>
      </c>
    </row>
    <row r="88" spans="1:3" x14ac:dyDescent="0.25">
      <c r="A88" t="s">
        <v>42</v>
      </c>
      <c r="B88">
        <v>50</v>
      </c>
      <c r="C88">
        <v>50</v>
      </c>
    </row>
    <row r="89" spans="1:3" x14ac:dyDescent="0.25">
      <c r="A89" t="s">
        <v>43</v>
      </c>
      <c r="B89">
        <v>50</v>
      </c>
      <c r="C89">
        <v>50</v>
      </c>
    </row>
    <row r="91" spans="1:3" x14ac:dyDescent="0.25">
      <c r="A91" s="3" t="s">
        <v>36</v>
      </c>
      <c r="B91" s="4">
        <f>_xlfn.CHISQ.TEST(B85:B89,C85:C89)</f>
        <v>1</v>
      </c>
    </row>
  </sheetData>
  <mergeCells count="1">
    <mergeCell ref="B55:C5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Hellseherbeispiel</vt:lpstr>
      <vt:lpstr>Qualitätskontrolle</vt:lpstr>
      <vt:lpstr>CHi2_auf_Gleichverteilung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2015-06-05T18:19:34Z</dcterms:created>
  <dcterms:modified xsi:type="dcterms:W3CDTF">2026-08-11T17:38:25Z</dcterms:modified>
</cp:coreProperties>
</file>