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SS\"/>
    </mc:Choice>
  </mc:AlternateContent>
  <xr:revisionPtr revIDLastSave="0" documentId="13_ncr:1_{0DC2095B-32AA-42B7-8748-5AC08700B7DD}" xr6:coauthVersionLast="36" xr6:coauthVersionMax="36" xr10:uidLastSave="{00000000-0000-0000-0000-000000000000}"/>
  <bookViews>
    <workbookView xWindow="0" yWindow="0" windowWidth="15255" windowHeight="10485" activeTab="3" xr2:uid="{4B8C243F-AD9A-4483-99BD-EF66D615E110}"/>
  </bookViews>
  <sheets>
    <sheet name="Binomialverteilung(1)" sheetId="1" r:id="rId1"/>
    <sheet name="SocialMediaBV" sheetId="2" r:id="rId2"/>
    <sheet name="HypergeomVert" sheetId="3" r:id="rId3"/>
    <sheet name="Normalverteilung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4" l="1"/>
  <c r="D77" i="4"/>
  <c r="D76" i="4"/>
  <c r="C44" i="4"/>
  <c r="C27" i="4"/>
  <c r="D32" i="3"/>
  <c r="E26" i="3"/>
  <c r="E23" i="3"/>
  <c r="E24" i="3"/>
  <c r="E25" i="3"/>
  <c r="E22" i="3"/>
  <c r="F15" i="2"/>
  <c r="F5" i="2"/>
  <c r="F6" i="2"/>
  <c r="F7" i="2"/>
  <c r="F8" i="2"/>
  <c r="F9" i="2"/>
  <c r="F10" i="2"/>
  <c r="F11" i="2"/>
  <c r="F12" i="2"/>
  <c r="F13" i="2"/>
  <c r="F14" i="2"/>
  <c r="F4" i="2"/>
  <c r="E5" i="2"/>
  <c r="E6" i="2"/>
  <c r="E7" i="2"/>
  <c r="E8" i="2"/>
  <c r="E9" i="2"/>
  <c r="E10" i="2"/>
  <c r="E11" i="2"/>
  <c r="E12" i="2"/>
  <c r="E13" i="2"/>
  <c r="E14" i="2"/>
  <c r="E4" i="2"/>
  <c r="F6" i="1"/>
  <c r="F7" i="1"/>
  <c r="F8" i="1"/>
  <c r="F5" i="1"/>
  <c r="D9" i="1"/>
  <c r="D6" i="1"/>
  <c r="D7" i="1"/>
  <c r="D8" i="1"/>
  <c r="D5" i="1"/>
  <c r="C6" i="1"/>
  <c r="C7" i="1"/>
  <c r="C8" i="1"/>
  <c r="C5" i="1"/>
</calcChain>
</file>

<file path=xl/sharedStrings.xml><?xml version="1.0" encoding="utf-8"?>
<sst xmlns="http://schemas.openxmlformats.org/spreadsheetml/2006/main" count="47" uniqueCount="43">
  <si>
    <t>Nieten</t>
  </si>
  <si>
    <t>Wahrscheinlichkeit dafür</t>
  </si>
  <si>
    <t>Wahrscheinlichkeit dafür (1)</t>
  </si>
  <si>
    <t>Formel (1)</t>
  </si>
  <si>
    <t>Wahrscheinlichkeit dafür (2)</t>
  </si>
  <si>
    <t>Formel (2)</t>
  </si>
  <si>
    <t>Erfolge (wie oft Kopf?)</t>
  </si>
  <si>
    <t>Münzwurf 3 x mit gezinkter Münze</t>
  </si>
  <si>
    <t>=KOMBINATIONEN(3;B5)*0,7^B5*0,3^C5</t>
  </si>
  <si>
    <t>=KOMBINATIONEN(3;B6)*0,7^B6*0,3^C6</t>
  </si>
  <si>
    <t>=KOMBINATIONEN(3;B7)*0,7^B7*0,3^C7</t>
  </si>
  <si>
    <t>=KOMBINATIONEN(3;B8)*0,7^B8*0,3^C8</t>
  </si>
  <si>
    <t>=BINOM.VERT(B5;3;0,7;FALSCH)</t>
  </si>
  <si>
    <t>=BINOM.VERT(B6;3;0,7;FALSCH)</t>
  </si>
  <si>
    <t>=BINOM.VERT(B7;3;0,7;FALSCH)</t>
  </si>
  <si>
    <t>=BINOM.VERT(B8;3;0,7;FALSCH)</t>
  </si>
  <si>
    <t>Erfolge (verwendet s.m.)</t>
  </si>
  <si>
    <t>Niete (kein s.m.)</t>
  </si>
  <si>
    <t>Probe</t>
  </si>
  <si>
    <t>Kaputte Laptops (kaufe 3!)</t>
  </si>
  <si>
    <t>Summe</t>
  </si>
  <si>
    <t>Nachrechnen für k=1 kaputten Laptop (sollte 50% sein!)</t>
  </si>
  <si>
    <t>=(KOMBINATIONEN(4;1)*KOMBINATIONEN(6;2))/KOMBINATIONEN(10;3)</t>
  </si>
  <si>
    <t>Formel</t>
  </si>
  <si>
    <t>=HYPGEOM.VERT(D22;3;4;10;FALSCH)</t>
  </si>
  <si>
    <t>=HYPGEOM.VERT(D23;3;4;10;FALSCH)</t>
  </si>
  <si>
    <t>=HYPGEOM.VERT(D24;3;4;10;FALSCH)</t>
  </si>
  <si>
    <t>=HYPGEOM.VERT(D25;3;4;10;FALSCH)</t>
  </si>
  <si>
    <t>ad a)</t>
  </si>
  <si>
    <t>Mit Tabelle</t>
  </si>
  <si>
    <r>
      <t>Transformation (8 - 6,9)/1=</t>
    </r>
    <r>
      <rPr>
        <b/>
        <sz val="11"/>
        <color theme="1"/>
        <rFont val="Calibri"/>
        <family val="2"/>
        <scheme val="minor"/>
      </rPr>
      <t>1,1</t>
    </r>
  </si>
  <si>
    <t>Wert bei 1,1 (laut Tabelle) = 86,43%</t>
  </si>
  <si>
    <t>mit Gegenwahrscheinlichkeit ("länger als 8 Stunden"):</t>
  </si>
  <si>
    <r>
      <t>100%-86,43%=</t>
    </r>
    <r>
      <rPr>
        <b/>
        <sz val="11"/>
        <color theme="1"/>
        <rFont val="Calibri"/>
        <family val="2"/>
        <scheme val="minor"/>
      </rPr>
      <t>13,57%</t>
    </r>
  </si>
  <si>
    <t>Mit Excel</t>
  </si>
  <si>
    <t>=1 - NORM.VERT(8;6,9;1;WAHR)</t>
  </si>
  <si>
    <t>ad b)</t>
  </si>
  <si>
    <r>
      <t xml:space="preserve">Transformation (5-6,9)/1 = </t>
    </r>
    <r>
      <rPr>
        <b/>
        <sz val="11"/>
        <color theme="1"/>
        <rFont val="Calibri"/>
        <family val="2"/>
        <scheme val="minor"/>
      </rPr>
      <t>-1,9</t>
    </r>
  </si>
  <si>
    <r>
      <t>Wert bei -1,9 (laut Tabelle) =</t>
    </r>
    <r>
      <rPr>
        <b/>
        <sz val="11"/>
        <color theme="1"/>
        <rFont val="Calibri"/>
        <family val="2"/>
        <scheme val="minor"/>
      </rPr>
      <t xml:space="preserve"> 2,87%</t>
    </r>
  </si>
  <si>
    <t>ad c)</t>
  </si>
  <si>
    <t>P(X &lt; 7)</t>
  </si>
  <si>
    <t>P(X &lt; 6)</t>
  </si>
  <si>
    <t>Differenz (=Ergebnis!)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</si>
</sst>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00%"/>
    <numFmt numFmtId="167" formatCode="0.00000%"/>
    <numFmt numFmtId="169" formatCode="0.0000000%"/>
    <numFmt numFmtId="170" formatCode="0.00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2" fillId="2" borderId="1" xfId="2"/>
    <xf numFmtId="0" fontId="3" fillId="0" borderId="0" xfId="0" applyFont="1"/>
    <xf numFmtId="9" fontId="0" fillId="0" borderId="0" xfId="1" applyFont="1"/>
    <xf numFmtId="164" fontId="0" fillId="0" borderId="0" xfId="1" applyNumberFormat="1" applyFont="1"/>
    <xf numFmtId="164" fontId="3" fillId="0" borderId="0" xfId="1" applyNumberFormat="1" applyFont="1"/>
    <xf numFmtId="10" fontId="0" fillId="0" borderId="0" xfId="1" applyNumberFormat="1" applyFont="1"/>
    <xf numFmtId="10" fontId="3" fillId="0" borderId="0" xfId="1" applyNumberFormat="1" applyFont="1"/>
    <xf numFmtId="0" fontId="0" fillId="0" borderId="0" xfId="0" quotePrefix="1"/>
    <xf numFmtId="164" fontId="3" fillId="3" borderId="0" xfId="0" applyNumberFormat="1" applyFont="1" applyFill="1"/>
    <xf numFmtId="165" fontId="0" fillId="0" borderId="0" xfId="1" applyNumberFormat="1" applyFont="1"/>
    <xf numFmtId="170" fontId="0" fillId="0" borderId="0" xfId="1" applyNumberFormat="1" applyFont="1"/>
    <xf numFmtId="0" fontId="3" fillId="3" borderId="0" xfId="0" applyFont="1" applyFill="1"/>
    <xf numFmtId="170" fontId="3" fillId="3" borderId="0" xfId="1" applyNumberFormat="1" applyFont="1" applyFill="1"/>
    <xf numFmtId="170" fontId="0" fillId="0" borderId="0" xfId="0" applyNumberFormat="1"/>
    <xf numFmtId="10" fontId="0" fillId="0" borderId="0" xfId="0" applyNumberFormat="1"/>
    <xf numFmtId="0" fontId="3" fillId="0" borderId="0" xfId="0" quotePrefix="1" applyFont="1"/>
    <xf numFmtId="0" fontId="4" fillId="0" borderId="0" xfId="0" applyFont="1"/>
    <xf numFmtId="167" fontId="3" fillId="0" borderId="0" xfId="1" applyNumberFormat="1" applyFont="1"/>
    <xf numFmtId="169" fontId="3" fillId="0" borderId="0" xfId="1" applyNumberFormat="1" applyFont="1"/>
  </cellXfs>
  <cellStyles count="3">
    <cellStyle name="Ausgabe" xfId="2" builtinId="21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Theoretische Wahrscheinlichkeiten eines B(10, 0.8)-Experiments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SocialMediaBV!$F$3</c:f>
              <c:strCache>
                <c:ptCount val="1"/>
                <c:pt idx="0">
                  <c:v>Wahrscheinlichkeit dafür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56F-4B86-9E44-F75123F7B5B8}"/>
              </c:ext>
            </c:extLst>
          </c:dPt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F-4B86-9E44-F75123F7B5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SocialMediaBV!$D$4:$D$14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SocialMediaBV!$F$4:$F$14</c:f>
              <c:numCache>
                <c:formatCode>0.00000000%</c:formatCode>
                <c:ptCount val="11"/>
                <c:pt idx="0">
                  <c:v>1.0240000000000011E-7</c:v>
                </c:pt>
                <c:pt idx="1">
                  <c:v>4.0960000000000036E-6</c:v>
                </c:pt>
                <c:pt idx="2">
                  <c:v>7.3728000000000077E-5</c:v>
                </c:pt>
                <c:pt idx="3">
                  <c:v>7.8643200000000075E-4</c:v>
                </c:pt>
                <c:pt idx="4">
                  <c:v>5.5050240000000051E-3</c:v>
                </c:pt>
                <c:pt idx="5">
                  <c:v>2.6424115200000032E-2</c:v>
                </c:pt>
                <c:pt idx="6">
                  <c:v>8.8080384000000081E-2</c:v>
                </c:pt>
                <c:pt idx="7">
                  <c:v>0.20132659200000019</c:v>
                </c:pt>
                <c:pt idx="8">
                  <c:v>0.30198988800000032</c:v>
                </c:pt>
                <c:pt idx="9">
                  <c:v>0.26843545600000024</c:v>
                </c:pt>
                <c:pt idx="10">
                  <c:v>0.10737418240000011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F-4B86-9E44-F75123F7B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9688992"/>
        <c:axId val="689689648"/>
      </c:barChart>
      <c:catAx>
        <c:axId val="68968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9689648"/>
        <c:crosses val="autoZero"/>
        <c:auto val="1"/>
        <c:lblAlgn val="ctr"/>
        <c:lblOffset val="100"/>
        <c:noMultiLvlLbl val="0"/>
      </c:catAx>
      <c:valAx>
        <c:axId val="68968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9688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673346</xdr:colOff>
      <xdr:row>10</xdr:row>
      <xdr:rowOff>37368</xdr:rowOff>
    </xdr:from>
    <xdr:to>
      <xdr:col>4</xdr:col>
      <xdr:colOff>2407398</xdr:colOff>
      <xdr:row>25</xdr:row>
      <xdr:rowOff>161193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D7D0FB1-CACD-4BF1-8A83-91AE359ED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5346" y="1942368"/>
          <a:ext cx="5749206" cy="2981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666751</xdr:colOff>
      <xdr:row>18</xdr:row>
      <xdr:rowOff>131884</xdr:rowOff>
    </xdr:from>
    <xdr:to>
      <xdr:col>10</xdr:col>
      <xdr:colOff>514351</xdr:colOff>
      <xdr:row>27</xdr:row>
      <xdr:rowOff>41023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30621AE-C5C7-47F0-A2FC-D72663828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1" y="3560884"/>
          <a:ext cx="7826619" cy="1623639"/>
        </a:xfrm>
        <a:prstGeom prst="rect">
          <a:avLst/>
        </a:prstGeom>
      </xdr:spPr>
    </xdr:pic>
    <xdr:clientData/>
  </xdr:twoCellAnchor>
  <xdr:twoCellAnchor>
    <xdr:from>
      <xdr:col>5</xdr:col>
      <xdr:colOff>417634</xdr:colOff>
      <xdr:row>1</xdr:row>
      <xdr:rowOff>145073</xdr:rowOff>
    </xdr:from>
    <xdr:to>
      <xdr:col>12</xdr:col>
      <xdr:colOff>370010</xdr:colOff>
      <xdr:row>16</xdr:row>
      <xdr:rowOff>30773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3605D34-26AF-4054-ACCB-6FB933FB56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4</xdr:col>
      <xdr:colOff>2714625</xdr:colOff>
      <xdr:row>16</xdr:row>
      <xdr:rowOff>103002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56D19CF-59B8-4FBA-AF51-311255F79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775" y="0"/>
          <a:ext cx="5010150" cy="31510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6</xdr:col>
      <xdr:colOff>352425</xdr:colOff>
      <xdr:row>11</xdr:row>
      <xdr:rowOff>12599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41CA9A6-52BC-4AD1-ADD1-FA06F77B0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1"/>
          <a:ext cx="6496050" cy="1917598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266700</xdr:colOff>
      <xdr:row>9</xdr:row>
      <xdr:rowOff>80072</xdr:rowOff>
    </xdr:from>
    <xdr:to>
      <xdr:col>15</xdr:col>
      <xdr:colOff>629938</xdr:colOff>
      <xdr:row>26</xdr:row>
      <xdr:rowOff>134093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D620FFC-C36F-4860-841C-2684A1ACF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0" y="1794572"/>
          <a:ext cx="5697238" cy="3292521"/>
        </a:xfrm>
        <a:prstGeom prst="rect">
          <a:avLst/>
        </a:prstGeom>
      </xdr:spPr>
    </xdr:pic>
    <xdr:clientData/>
  </xdr:twoCellAnchor>
  <xdr:twoCellAnchor editAs="oneCell">
    <xdr:from>
      <xdr:col>8</xdr:col>
      <xdr:colOff>491404</xdr:colOff>
      <xdr:row>32</xdr:row>
      <xdr:rowOff>190499</xdr:rowOff>
    </xdr:from>
    <xdr:to>
      <xdr:col>16</xdr:col>
      <xdr:colOff>58084</xdr:colOff>
      <xdr:row>55</xdr:row>
      <xdr:rowOff>133350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84FE7C7-85B0-4041-9BE2-6C2C1667D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4204" y="5905499"/>
          <a:ext cx="5662680" cy="4324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16A8-4F68-40E1-A522-C44A0D982BD4}">
  <dimension ref="B3:G9"/>
  <sheetViews>
    <sheetView topLeftCell="A4" zoomScale="130" zoomScaleNormal="130" workbookViewId="0">
      <selection activeCell="F26" sqref="F26"/>
    </sheetView>
  </sheetViews>
  <sheetFormatPr baseColWidth="10" defaultRowHeight="15" x14ac:dyDescent="0.25"/>
  <cols>
    <col min="2" max="2" width="21.28515625" bestFit="1" customWidth="1"/>
    <col min="4" max="4" width="27.42578125" customWidth="1"/>
    <col min="5" max="5" width="36.85546875" bestFit="1" customWidth="1"/>
    <col min="6" max="6" width="26.42578125" bestFit="1" customWidth="1"/>
    <col min="7" max="7" width="29.140625" bestFit="1" customWidth="1"/>
  </cols>
  <sheetData>
    <row r="3" spans="2:7" x14ac:dyDescent="0.25">
      <c r="B3" s="1" t="s">
        <v>7</v>
      </c>
      <c r="C3" s="1"/>
      <c r="D3" s="1"/>
      <c r="E3" s="1"/>
      <c r="F3" s="1"/>
      <c r="G3" s="1"/>
    </row>
    <row r="4" spans="2:7" x14ac:dyDescent="0.25">
      <c r="B4" s="2" t="s">
        <v>6</v>
      </c>
      <c r="C4" s="2" t="s">
        <v>0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5">
      <c r="B5">
        <v>0</v>
      </c>
      <c r="C5">
        <f>3-B5</f>
        <v>3</v>
      </c>
      <c r="D5" s="5">
        <f>COMBIN(3,B5)*0.7^B5*0.3^C5</f>
        <v>2.7E-2</v>
      </c>
      <c r="E5" s="9" t="s">
        <v>8</v>
      </c>
      <c r="F5" s="5">
        <f>_xlfn.BINOM.DIST(B5,3,0.7,FALSE)</f>
        <v>2.7000000000000007E-2</v>
      </c>
      <c r="G5" s="9" t="s">
        <v>12</v>
      </c>
    </row>
    <row r="6" spans="2:7" x14ac:dyDescent="0.25">
      <c r="B6">
        <v>1</v>
      </c>
      <c r="C6">
        <f t="shared" ref="C6:C8" si="0">3-B6</f>
        <v>2</v>
      </c>
      <c r="D6" s="5">
        <f t="shared" ref="D6:D8" si="1">COMBIN(3,B6)*0.7^B6*0.3^C6</f>
        <v>0.18899999999999997</v>
      </c>
      <c r="E6" s="9" t="s">
        <v>9</v>
      </c>
      <c r="F6" s="5">
        <f t="shared" ref="F6:F8" si="2">_xlfn.BINOM.DIST(B6,3,0.7,FALSE)</f>
        <v>0.18900000000000014</v>
      </c>
      <c r="G6" s="9" t="s">
        <v>13</v>
      </c>
    </row>
    <row r="7" spans="2:7" x14ac:dyDescent="0.25">
      <c r="B7">
        <v>2</v>
      </c>
      <c r="C7">
        <f t="shared" si="0"/>
        <v>1</v>
      </c>
      <c r="D7" s="6">
        <f t="shared" si="1"/>
        <v>0.44099999999999989</v>
      </c>
      <c r="E7" s="9" t="s">
        <v>10</v>
      </c>
      <c r="F7" s="6">
        <f t="shared" si="2"/>
        <v>0.44100000000000006</v>
      </c>
      <c r="G7" s="9" t="s">
        <v>14</v>
      </c>
    </row>
    <row r="8" spans="2:7" x14ac:dyDescent="0.25">
      <c r="B8">
        <v>3</v>
      </c>
      <c r="C8">
        <f t="shared" si="0"/>
        <v>0</v>
      </c>
      <c r="D8" s="5">
        <f t="shared" si="1"/>
        <v>0.34299999999999992</v>
      </c>
      <c r="E8" s="9" t="s">
        <v>11</v>
      </c>
      <c r="F8" s="5">
        <f t="shared" si="2"/>
        <v>0.34299999999999992</v>
      </c>
      <c r="G8" s="9" t="s">
        <v>15</v>
      </c>
    </row>
    <row r="9" spans="2:7" x14ac:dyDescent="0.25">
      <c r="D9" s="10">
        <f>SUM(D5:D8)</f>
        <v>0.99999999999999978</v>
      </c>
    </row>
  </sheetData>
  <mergeCells count="1">
    <mergeCell ref="B3:G3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7E4C-AD98-43BF-B6E4-77CE76277DA8}">
  <dimension ref="D3:F15"/>
  <sheetViews>
    <sheetView topLeftCell="A7" zoomScale="130" zoomScaleNormal="130" workbookViewId="0">
      <selection activeCell="L24" sqref="L24"/>
    </sheetView>
  </sheetViews>
  <sheetFormatPr baseColWidth="10" defaultRowHeight="15" x14ac:dyDescent="0.25"/>
  <cols>
    <col min="4" max="4" width="23.28515625" bestFit="1" customWidth="1"/>
    <col min="5" max="5" width="15.85546875" bestFit="1" customWidth="1"/>
    <col min="6" max="6" width="23.42578125" bestFit="1" customWidth="1"/>
  </cols>
  <sheetData>
    <row r="3" spans="4:6" x14ac:dyDescent="0.25">
      <c r="D3" s="3" t="s">
        <v>16</v>
      </c>
      <c r="E3" s="3" t="s">
        <v>17</v>
      </c>
      <c r="F3" s="3" t="s">
        <v>1</v>
      </c>
    </row>
    <row r="4" spans="4:6" x14ac:dyDescent="0.25">
      <c r="D4">
        <v>0</v>
      </c>
      <c r="E4">
        <f>10-D4</f>
        <v>10</v>
      </c>
      <c r="F4" s="12">
        <f>COMBIN(10,D4)*0.8^D4*0.2^E4</f>
        <v>1.0240000000000011E-7</v>
      </c>
    </row>
    <row r="5" spans="4:6" x14ac:dyDescent="0.25">
      <c r="D5">
        <v>1</v>
      </c>
      <c r="E5">
        <f t="shared" ref="E5:E14" si="0">10-D5</f>
        <v>9</v>
      </c>
      <c r="F5" s="12">
        <f t="shared" ref="F5:F14" si="1">COMBIN(10,D5)*0.8^D5*0.2^E5</f>
        <v>4.0960000000000036E-6</v>
      </c>
    </row>
    <row r="6" spans="4:6" x14ac:dyDescent="0.25">
      <c r="D6">
        <v>2</v>
      </c>
      <c r="E6">
        <f t="shared" si="0"/>
        <v>8</v>
      </c>
      <c r="F6" s="12">
        <f t="shared" si="1"/>
        <v>7.3728000000000077E-5</v>
      </c>
    </row>
    <row r="7" spans="4:6" x14ac:dyDescent="0.25">
      <c r="D7">
        <v>3</v>
      </c>
      <c r="E7">
        <f t="shared" si="0"/>
        <v>7</v>
      </c>
      <c r="F7" s="12">
        <f t="shared" si="1"/>
        <v>7.8643200000000075E-4</v>
      </c>
    </row>
    <row r="8" spans="4:6" x14ac:dyDescent="0.25">
      <c r="D8">
        <v>4</v>
      </c>
      <c r="E8">
        <f t="shared" si="0"/>
        <v>6</v>
      </c>
      <c r="F8" s="12">
        <f t="shared" si="1"/>
        <v>5.5050240000000051E-3</v>
      </c>
    </row>
    <row r="9" spans="4:6" x14ac:dyDescent="0.25">
      <c r="D9" s="13">
        <v>5</v>
      </c>
      <c r="E9" s="13">
        <f t="shared" si="0"/>
        <v>5</v>
      </c>
      <c r="F9" s="14">
        <f t="shared" si="1"/>
        <v>2.6424115200000032E-2</v>
      </c>
    </row>
    <row r="10" spans="4:6" x14ac:dyDescent="0.25">
      <c r="D10">
        <v>6</v>
      </c>
      <c r="E10">
        <f t="shared" si="0"/>
        <v>4</v>
      </c>
      <c r="F10" s="12">
        <f t="shared" si="1"/>
        <v>8.8080384000000081E-2</v>
      </c>
    </row>
    <row r="11" spans="4:6" x14ac:dyDescent="0.25">
      <c r="D11">
        <v>7</v>
      </c>
      <c r="E11">
        <f t="shared" si="0"/>
        <v>3</v>
      </c>
      <c r="F11" s="12">
        <f t="shared" si="1"/>
        <v>0.20132659200000019</v>
      </c>
    </row>
    <row r="12" spans="4:6" x14ac:dyDescent="0.25">
      <c r="D12">
        <v>8</v>
      </c>
      <c r="E12">
        <f t="shared" si="0"/>
        <v>2</v>
      </c>
      <c r="F12" s="12">
        <f t="shared" si="1"/>
        <v>0.30198988800000032</v>
      </c>
    </row>
    <row r="13" spans="4:6" x14ac:dyDescent="0.25">
      <c r="D13">
        <v>9</v>
      </c>
      <c r="E13">
        <f t="shared" si="0"/>
        <v>1</v>
      </c>
      <c r="F13" s="12">
        <f t="shared" si="1"/>
        <v>0.26843545600000024</v>
      </c>
    </row>
    <row r="14" spans="4:6" x14ac:dyDescent="0.25">
      <c r="D14">
        <v>10</v>
      </c>
      <c r="E14">
        <f t="shared" si="0"/>
        <v>0</v>
      </c>
      <c r="F14" s="12">
        <f t="shared" si="1"/>
        <v>0.10737418240000011</v>
      </c>
    </row>
    <row r="15" spans="4:6" x14ac:dyDescent="0.25">
      <c r="E15" t="s">
        <v>18</v>
      </c>
      <c r="F15" s="15">
        <f>SUM(F4:F14)</f>
        <v>1.0000000000000009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94CA-0EF0-4499-8784-693FC1ED4D19}">
  <dimension ref="D21:F32"/>
  <sheetViews>
    <sheetView workbookViewId="0">
      <selection activeCell="J23" sqref="J23"/>
    </sheetView>
  </sheetViews>
  <sheetFormatPr baseColWidth="10" defaultRowHeight="15" x14ac:dyDescent="0.25"/>
  <cols>
    <col min="4" max="4" width="24.5703125" bestFit="1" customWidth="1"/>
    <col min="5" max="5" width="66.42578125" bestFit="1" customWidth="1"/>
    <col min="6" max="6" width="34" bestFit="1" customWidth="1"/>
  </cols>
  <sheetData>
    <row r="21" spans="4:6" x14ac:dyDescent="0.25">
      <c r="D21" s="2" t="s">
        <v>19</v>
      </c>
      <c r="E21" s="2" t="s">
        <v>1</v>
      </c>
      <c r="F21" s="2" t="s">
        <v>23</v>
      </c>
    </row>
    <row r="22" spans="4:6" x14ac:dyDescent="0.25">
      <c r="D22">
        <v>0</v>
      </c>
      <c r="E22" s="7">
        <f>_xlfn.HYPGEOM.DIST(D22,3,4,10,FALSE)</f>
        <v>0.16666666666666663</v>
      </c>
      <c r="F22" s="9" t="s">
        <v>24</v>
      </c>
    </row>
    <row r="23" spans="4:6" x14ac:dyDescent="0.25">
      <c r="D23" s="3">
        <v>1</v>
      </c>
      <c r="E23" s="8">
        <f t="shared" ref="E23:E25" si="0">_xlfn.HYPGEOM.DIST(D23,3,4,10,FALSE)</f>
        <v>0.49999999999999989</v>
      </c>
      <c r="F23" s="9" t="s">
        <v>25</v>
      </c>
    </row>
    <row r="24" spans="4:6" x14ac:dyDescent="0.25">
      <c r="D24" s="3">
        <v>2</v>
      </c>
      <c r="E24" s="8">
        <f t="shared" si="0"/>
        <v>0.29999999999999988</v>
      </c>
      <c r="F24" s="9" t="s">
        <v>26</v>
      </c>
    </row>
    <row r="25" spans="4:6" x14ac:dyDescent="0.25">
      <c r="D25">
        <v>3</v>
      </c>
      <c r="E25" s="7">
        <f t="shared" si="0"/>
        <v>3.3333333333333319E-2</v>
      </c>
      <c r="F25" s="9" t="s">
        <v>27</v>
      </c>
    </row>
    <row r="26" spans="4:6" x14ac:dyDescent="0.25">
      <c r="D26" t="s">
        <v>20</v>
      </c>
      <c r="E26" s="16">
        <f>SUM(E22:E25)</f>
        <v>0.99999999999999967</v>
      </c>
    </row>
    <row r="30" spans="4:6" x14ac:dyDescent="0.25">
      <c r="D30" t="s">
        <v>21</v>
      </c>
    </row>
    <row r="32" spans="4:6" x14ac:dyDescent="0.25">
      <c r="D32" s="4">
        <f>(COMBIN(4,1)*COMBIN(6,2))/COMBIN(10,3)</f>
        <v>0.5</v>
      </c>
      <c r="E32" s="17" t="s">
        <v>22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3B77-C97D-45AE-8DAE-25097D7F8031}">
  <dimension ref="B16:D78"/>
  <sheetViews>
    <sheetView tabSelected="1" topLeftCell="A43" workbookViewId="0">
      <selection activeCell="G74" sqref="G74"/>
    </sheetView>
  </sheetViews>
  <sheetFormatPr baseColWidth="10" defaultRowHeight="15" x14ac:dyDescent="0.25"/>
  <cols>
    <col min="3" max="3" width="27.42578125" bestFit="1" customWidth="1"/>
    <col min="4" max="4" width="30.42578125" customWidth="1"/>
  </cols>
  <sheetData>
    <row r="16" spans="2:2" x14ac:dyDescent="0.25">
      <c r="B16" s="13" t="s">
        <v>28</v>
      </c>
    </row>
    <row r="18" spans="2:4" x14ac:dyDescent="0.25">
      <c r="B18" s="18" t="s">
        <v>29</v>
      </c>
      <c r="C18" t="s">
        <v>30</v>
      </c>
    </row>
    <row r="19" spans="2:4" x14ac:dyDescent="0.25">
      <c r="C19" t="s">
        <v>31</v>
      </c>
    </row>
    <row r="20" spans="2:4" x14ac:dyDescent="0.25">
      <c r="B20" s="3"/>
      <c r="C20" t="s">
        <v>32</v>
      </c>
    </row>
    <row r="21" spans="2:4" x14ac:dyDescent="0.25">
      <c r="C21" t="s">
        <v>33</v>
      </c>
    </row>
    <row r="27" spans="2:4" x14ac:dyDescent="0.25">
      <c r="B27" s="18" t="s">
        <v>34</v>
      </c>
      <c r="C27" s="11">
        <f>1 - _xlfn.NORM.DIST(8,6.9,1,TRUE)</f>
        <v>0.13566606094638267</v>
      </c>
      <c r="D27" s="9" t="s">
        <v>35</v>
      </c>
    </row>
    <row r="34" spans="2:3" x14ac:dyDescent="0.25">
      <c r="B34" s="13" t="s">
        <v>36</v>
      </c>
    </row>
    <row r="36" spans="2:3" x14ac:dyDescent="0.25">
      <c r="B36" s="18" t="s">
        <v>29</v>
      </c>
      <c r="C36" t="s">
        <v>37</v>
      </c>
    </row>
    <row r="37" spans="2:3" x14ac:dyDescent="0.25">
      <c r="C37" t="s">
        <v>38</v>
      </c>
    </row>
    <row r="44" spans="2:3" x14ac:dyDescent="0.25">
      <c r="B44" s="18" t="s">
        <v>34</v>
      </c>
      <c r="C44" s="19">
        <f>_xlfn.NORM.DIST(5,6.9,1,TRUE)</f>
        <v>2.8716559816001779E-2</v>
      </c>
    </row>
    <row r="66" spans="2:4" x14ac:dyDescent="0.25">
      <c r="B66" s="13" t="s">
        <v>39</v>
      </c>
    </row>
    <row r="68" spans="2:4" x14ac:dyDescent="0.25">
      <c r="B68" s="18"/>
    </row>
    <row r="76" spans="2:4" x14ac:dyDescent="0.25">
      <c r="B76" s="18" t="s">
        <v>34</v>
      </c>
      <c r="C76" t="s">
        <v>40</v>
      </c>
      <c r="D76">
        <f>_xlfn.NORM.DIST(7,6.9,1,TRUE)</f>
        <v>0.53982783727702888</v>
      </c>
    </row>
    <row r="77" spans="2:4" x14ac:dyDescent="0.25">
      <c r="C77" t="s">
        <v>41</v>
      </c>
      <c r="D77">
        <f>_xlfn.NORM.DIST(6,6.9,1,TRUE)</f>
        <v>0.18406012534675939</v>
      </c>
    </row>
    <row r="78" spans="2:4" x14ac:dyDescent="0.25">
      <c r="C78" t="s">
        <v>42</v>
      </c>
      <c r="D78" s="20">
        <f>D76-D77</f>
        <v>0.35576771193026946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Binomialverteilung(1)</vt:lpstr>
      <vt:lpstr>SocialMediaBV</vt:lpstr>
      <vt:lpstr>HypergeomVert</vt:lpstr>
      <vt:lpstr>Normalverteilung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2026-08-10T12:53:00Z</dcterms:created>
  <dcterms:modified xsi:type="dcterms:W3CDTF">2026-08-10T17:48:46Z</dcterms:modified>
</cp:coreProperties>
</file>