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\Desktop\SSS\"/>
    </mc:Choice>
  </mc:AlternateContent>
  <bookViews>
    <workbookView xWindow="0" yWindow="0" windowWidth="28800" windowHeight="12435" activeTab="2"/>
  </bookViews>
  <sheets>
    <sheet name="RegressionVariante1" sheetId="7" r:id="rId1"/>
    <sheet name="RegressionVariante2" sheetId="8" r:id="rId2"/>
    <sheet name="RegressionVariante3" sheetId="9" r:id="rId3"/>
    <sheet name="Rohdaten" sheetId="1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7" l="1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2" i="7"/>
  <c r="B28" i="7" l="1"/>
  <c r="B27" i="7"/>
  <c r="B26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2" i="7"/>
  <c r="B24" i="7"/>
  <c r="B23" i="7"/>
  <c r="B22" i="7"/>
  <c r="B21" i="7"/>
  <c r="B20" i="7"/>
</calcChain>
</file>

<file path=xl/sharedStrings.xml><?xml version="1.0" encoding="utf-8"?>
<sst xmlns="http://schemas.openxmlformats.org/spreadsheetml/2006/main" count="58" uniqueCount="50">
  <si>
    <t>turnover_Y</t>
  </si>
  <si>
    <t>temp_X</t>
  </si>
  <si>
    <t>Lineare Regression: f(x)= a + bx</t>
  </si>
  <si>
    <t>a</t>
  </si>
  <si>
    <t>b</t>
  </si>
  <si>
    <t>Korrelationskoeffizient</t>
  </si>
  <si>
    <t>Bestimmtheitsmaß</t>
  </si>
  <si>
    <t>=ACHSENABSCHNITT(B2:B16;A2:A16)</t>
  </si>
  <si>
    <t>=STEIGUNG(B2:B16;A2:A16)</t>
  </si>
  <si>
    <t>Bestimmtheitsmaß mit Funktion</t>
  </si>
  <si>
    <t>=KORREL(A2:A16;B2:B16)</t>
  </si>
  <si>
    <t>=BESTIMMTHEITSMASS(B2:B16;A2:A16)</t>
  </si>
  <si>
    <t>Bestimmtheitsmaß (Korrelationskoeffizient quadriert)</t>
  </si>
  <si>
    <t>=B22^2</t>
  </si>
  <si>
    <t>gefittete Werte</t>
  </si>
  <si>
    <t>Varianz der Y-Werte</t>
  </si>
  <si>
    <t>Varianz der gefitteten Y-Werte</t>
  </si>
  <si>
    <t>Quotient davon</t>
  </si>
  <si>
    <t>=VAR.P(B2:B16)</t>
  </si>
  <si>
    <t>=VAR.P(C2:C16)</t>
  </si>
  <si>
    <t>=B27/B26</t>
  </si>
  <si>
    <t xml:space="preserve">Das Modell erklärt 91,15% der Gesamtvarianz von Y. </t>
  </si>
  <si>
    <t>AUSGABE: ZUSAMMENFASSUNG</t>
  </si>
  <si>
    <t>Regressions-Statistik</t>
  </si>
  <si>
    <t>Multipler Korrelationskoeffizient</t>
  </si>
  <si>
    <t>Adjustiertes Bestimmtheitsmaß</t>
  </si>
  <si>
    <t>Standardfehler</t>
  </si>
  <si>
    <t>Beobachtungen</t>
  </si>
  <si>
    <t>ANOVA</t>
  </si>
  <si>
    <t>Regression</t>
  </si>
  <si>
    <t>Residue</t>
  </si>
  <si>
    <t>Gesamt</t>
  </si>
  <si>
    <t>Schnittpunkt</t>
  </si>
  <si>
    <t>Freiheitsgrade (df)</t>
  </si>
  <si>
    <t>Quadratsummen (SS)</t>
  </si>
  <si>
    <t>Mittlere Quadratsumme (MS)</t>
  </si>
  <si>
    <t>Prüfgröße (F)</t>
  </si>
  <si>
    <t>F krit</t>
  </si>
  <si>
    <t>Koeffizienten</t>
  </si>
  <si>
    <t>t-Statistik</t>
  </si>
  <si>
    <t>P-Wert</t>
  </si>
  <si>
    <t>Untere 95%</t>
  </si>
  <si>
    <t>Obere 95%</t>
  </si>
  <si>
    <t>Untere 95,0%</t>
  </si>
  <si>
    <t>Obere 95,0%</t>
  </si>
  <si>
    <t>X Variable 1</t>
  </si>
  <si>
    <t>AUSGABE: RESIDUENPLOT</t>
  </si>
  <si>
    <t>Beobachtung</t>
  </si>
  <si>
    <t>Schätzung für Y</t>
  </si>
  <si>
    <t>Residuen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</si>
</sst>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</cellStyleXfs>
  <cellXfs count="21">
    <xf numFmtId="0" fontId="0" fillId="0" borderId="0" xfId="0"/>
    <xf numFmtId="0" fontId="2" fillId="2" borderId="2" xfId="2" applyBorder="1" applyAlignment="1">
      <alignment horizontal="center"/>
    </xf>
    <xf numFmtId="0" fontId="0" fillId="0" borderId="3" xfId="0" applyBorder="1"/>
    <xf numFmtId="2" fontId="0" fillId="0" borderId="3" xfId="1" applyNumberFormat="1" applyFont="1" applyBorder="1"/>
    <xf numFmtId="0" fontId="0" fillId="0" borderId="0" xfId="0" quotePrefix="1"/>
    <xf numFmtId="0" fontId="5" fillId="0" borderId="0" xfId="0" applyFont="1"/>
    <xf numFmtId="0" fontId="3" fillId="3" borderId="0" xfId="3"/>
    <xf numFmtId="0" fontId="4" fillId="0" borderId="0" xfId="0" applyFont="1"/>
    <xf numFmtId="0" fontId="0" fillId="0" borderId="0" xfId="0" applyFill="1" applyBorder="1" applyAlignment="1"/>
    <xf numFmtId="0" fontId="0" fillId="0" borderId="4" xfId="0" applyFill="1" applyBorder="1" applyAlignment="1"/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Continuous"/>
    </xf>
    <xf numFmtId="0" fontId="5" fillId="0" borderId="0" xfId="0" applyFont="1" applyFill="1" applyBorder="1" applyAlignment="1"/>
    <xf numFmtId="0" fontId="5" fillId="0" borderId="4" xfId="0" applyFont="1" applyFill="1" applyBorder="1" applyAlignment="1"/>
    <xf numFmtId="0" fontId="7" fillId="0" borderId="5" xfId="0" applyFont="1" applyFill="1" applyBorder="1" applyAlignment="1">
      <alignment horizontal="center"/>
    </xf>
    <xf numFmtId="0" fontId="0" fillId="4" borderId="0" xfId="0" applyFill="1" applyBorder="1" applyAlignment="1"/>
    <xf numFmtId="0" fontId="5" fillId="4" borderId="0" xfId="0" applyFont="1" applyFill="1" applyBorder="1" applyAlignment="1"/>
    <xf numFmtId="0" fontId="0" fillId="4" borderId="4" xfId="0" applyFill="1" applyBorder="1" applyAlignment="1"/>
    <xf numFmtId="0" fontId="5" fillId="4" borderId="4" xfId="0" applyFont="1" applyFill="1" applyBorder="1" applyAlignment="1"/>
    <xf numFmtId="0" fontId="2" fillId="2" borderId="6" xfId="2" applyBorder="1" applyAlignment="1">
      <alignment horizontal="center"/>
    </xf>
    <xf numFmtId="2" fontId="0" fillId="0" borderId="0" xfId="0" applyNumberFormat="1"/>
  </cellXfs>
  <cellStyles count="4">
    <cellStyle name="Ausgabe" xfId="2" builtinId="21"/>
    <cellStyle name="Neutral" xfId="3" builtinId="2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RegressionVariante2!$B$1</c:f>
              <c:strCache>
                <c:ptCount val="1"/>
                <c:pt idx="0">
                  <c:v>turnover_Y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2504680664916885"/>
                  <c:y val="-4.671296296296296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RegressionVariante2!$A$2:$A$16</c:f>
              <c:numCache>
                <c:formatCode>General</c:formatCode>
                <c:ptCount val="15"/>
                <c:pt idx="0">
                  <c:v>33</c:v>
                </c:pt>
                <c:pt idx="1">
                  <c:v>24</c:v>
                </c:pt>
                <c:pt idx="2">
                  <c:v>25</c:v>
                </c:pt>
                <c:pt idx="3">
                  <c:v>29</c:v>
                </c:pt>
                <c:pt idx="4">
                  <c:v>25</c:v>
                </c:pt>
                <c:pt idx="5">
                  <c:v>36</c:v>
                </c:pt>
                <c:pt idx="6">
                  <c:v>26</c:v>
                </c:pt>
                <c:pt idx="7">
                  <c:v>34</c:v>
                </c:pt>
                <c:pt idx="8">
                  <c:v>35</c:v>
                </c:pt>
                <c:pt idx="9">
                  <c:v>24</c:v>
                </c:pt>
                <c:pt idx="10">
                  <c:v>24</c:v>
                </c:pt>
                <c:pt idx="11">
                  <c:v>29</c:v>
                </c:pt>
                <c:pt idx="12">
                  <c:v>30</c:v>
                </c:pt>
                <c:pt idx="13">
                  <c:v>18</c:v>
                </c:pt>
                <c:pt idx="14">
                  <c:v>35</c:v>
                </c:pt>
              </c:numCache>
            </c:numRef>
          </c:xVal>
          <c:yVal>
            <c:numRef>
              <c:f>RegressionVariante2!$B$2:$B$16</c:f>
              <c:numCache>
                <c:formatCode>0.00</c:formatCode>
                <c:ptCount val="15"/>
                <c:pt idx="0">
                  <c:v>1240</c:v>
                </c:pt>
                <c:pt idx="1">
                  <c:v>997</c:v>
                </c:pt>
                <c:pt idx="2">
                  <c:v>1096</c:v>
                </c:pt>
                <c:pt idx="3">
                  <c:v>1151</c:v>
                </c:pt>
                <c:pt idx="4">
                  <c:v>1062</c:v>
                </c:pt>
                <c:pt idx="5">
                  <c:v>1427</c:v>
                </c:pt>
                <c:pt idx="6">
                  <c:v>1124</c:v>
                </c:pt>
                <c:pt idx="7">
                  <c:v>1297</c:v>
                </c:pt>
                <c:pt idx="8">
                  <c:v>1370</c:v>
                </c:pt>
                <c:pt idx="9">
                  <c:v>1024</c:v>
                </c:pt>
                <c:pt idx="10">
                  <c:v>991</c:v>
                </c:pt>
                <c:pt idx="11">
                  <c:v>1186</c:v>
                </c:pt>
                <c:pt idx="12">
                  <c:v>1246</c:v>
                </c:pt>
                <c:pt idx="13">
                  <c:v>600</c:v>
                </c:pt>
                <c:pt idx="14">
                  <c:v>1362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48360"/>
        <c:axId val="166549144"/>
      </c:scatterChart>
      <c:valAx>
        <c:axId val="16654836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549144"/>
        <c:crosses val="autoZero"/>
        <c:crossBetween val="midCat"/>
      </c:valAx>
      <c:valAx>
        <c:axId val="16654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548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366346</xdr:colOff>
      <xdr:row>7</xdr:row>
      <xdr:rowOff>60813</xdr:rowOff>
    </xdr:from>
    <xdr:to>
      <xdr:col>10</xdr:col>
      <xdr:colOff>366346</xdr:colOff>
      <xdr:row>21</xdr:row>
      <xdr:rowOff>137013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="160" zoomScaleNormal="160" workbookViewId="0">
      <selection activeCell="C3" sqref="C3"/>
    </sheetView>
  </sheetViews>
  <sheetFormatPr baseColWidth="10" defaultColWidth="11.5703125" defaultRowHeight="15" x14ac:dyDescent="0.25"/>
  <cols>
    <col min="1" max="1" width="50" bestFit="1" customWidth="1"/>
    <col min="2" max="2" width="18" customWidth="1"/>
    <col min="3" max="3" width="33.5703125" bestFit="1" customWidth="1"/>
  </cols>
  <sheetData>
    <row r="1" spans="1:4" x14ac:dyDescent="0.25">
      <c r="A1" s="1" t="s">
        <v>1</v>
      </c>
      <c r="B1" s="1" t="s">
        <v>0</v>
      </c>
      <c r="C1" s="1" t="s">
        <v>14</v>
      </c>
      <c r="D1" s="19" t="s">
        <v>49</v>
      </c>
    </row>
    <row r="2" spans="1:4" x14ac:dyDescent="0.25">
      <c r="A2" s="2">
        <v>33</v>
      </c>
      <c r="B2" s="3">
        <v>1240</v>
      </c>
      <c r="C2">
        <f>$B$20+$B$21*A2</f>
        <v>1311.7385444743934</v>
      </c>
      <c r="D2" s="20">
        <f>B2-C2</f>
        <v>-71.738544474393393</v>
      </c>
    </row>
    <row r="3" spans="1:4" x14ac:dyDescent="0.25">
      <c r="A3" s="2">
        <v>24</v>
      </c>
      <c r="B3" s="3">
        <v>997</v>
      </c>
      <c r="C3">
        <f t="shared" ref="C3:C16" si="0">$B$20+$B$21*A3</f>
        <v>980.44878706199438</v>
      </c>
      <c r="D3" s="20">
        <f t="shared" ref="D3:D16" si="1">B3-C3</f>
        <v>16.551212938005619</v>
      </c>
    </row>
    <row r="4" spans="1:4" x14ac:dyDescent="0.25">
      <c r="A4" s="2">
        <v>25</v>
      </c>
      <c r="B4" s="3">
        <v>1096</v>
      </c>
      <c r="C4">
        <f t="shared" si="0"/>
        <v>1017.2587601078166</v>
      </c>
      <c r="D4" s="20">
        <f t="shared" si="1"/>
        <v>78.741239892183444</v>
      </c>
    </row>
    <row r="5" spans="1:4" x14ac:dyDescent="0.25">
      <c r="A5" s="2">
        <v>29</v>
      </c>
      <c r="B5" s="3">
        <v>1151</v>
      </c>
      <c r="C5">
        <f t="shared" si="0"/>
        <v>1164.4986522911049</v>
      </c>
      <c r="D5" s="20">
        <f t="shared" si="1"/>
        <v>-13.498652291104918</v>
      </c>
    </row>
    <row r="6" spans="1:4" x14ac:dyDescent="0.25">
      <c r="A6" s="2">
        <v>25</v>
      </c>
      <c r="B6" s="3">
        <v>1062</v>
      </c>
      <c r="C6">
        <f t="shared" si="0"/>
        <v>1017.2587601078166</v>
      </c>
      <c r="D6" s="20">
        <f t="shared" si="1"/>
        <v>44.741239892183444</v>
      </c>
    </row>
    <row r="7" spans="1:4" x14ac:dyDescent="0.25">
      <c r="A7" s="2">
        <v>36</v>
      </c>
      <c r="B7" s="3">
        <v>1427</v>
      </c>
      <c r="C7">
        <f t="shared" si="0"/>
        <v>1422.1684636118598</v>
      </c>
      <c r="D7" s="20">
        <f t="shared" si="1"/>
        <v>4.8315363881401936</v>
      </c>
    </row>
    <row r="8" spans="1:4" x14ac:dyDescent="0.25">
      <c r="A8" s="2">
        <v>26</v>
      </c>
      <c r="B8" s="3">
        <v>1124</v>
      </c>
      <c r="C8">
        <f t="shared" si="0"/>
        <v>1054.0687331536387</v>
      </c>
      <c r="D8" s="20">
        <f t="shared" si="1"/>
        <v>69.931266846361268</v>
      </c>
    </row>
    <row r="9" spans="1:4" x14ac:dyDescent="0.25">
      <c r="A9" s="2">
        <v>34</v>
      </c>
      <c r="B9" s="3">
        <v>1297</v>
      </c>
      <c r="C9">
        <f t="shared" si="0"/>
        <v>1348.5485175202155</v>
      </c>
      <c r="D9" s="20">
        <f t="shared" si="1"/>
        <v>-51.548517520215455</v>
      </c>
    </row>
    <row r="10" spans="1:4" x14ac:dyDescent="0.25">
      <c r="A10" s="2">
        <v>35</v>
      </c>
      <c r="B10" s="3">
        <v>1370</v>
      </c>
      <c r="C10">
        <f t="shared" si="0"/>
        <v>1385.3584905660377</v>
      </c>
      <c r="D10" s="20">
        <f t="shared" si="1"/>
        <v>-15.358490566037744</v>
      </c>
    </row>
    <row r="11" spans="1:4" x14ac:dyDescent="0.25">
      <c r="A11" s="2">
        <v>24</v>
      </c>
      <c r="B11" s="3">
        <v>1024</v>
      </c>
      <c r="C11">
        <f t="shared" si="0"/>
        <v>980.44878706199438</v>
      </c>
      <c r="D11" s="20">
        <f t="shared" si="1"/>
        <v>43.551212938005619</v>
      </c>
    </row>
    <row r="12" spans="1:4" x14ac:dyDescent="0.25">
      <c r="A12" s="2">
        <v>24</v>
      </c>
      <c r="B12" s="3">
        <v>991</v>
      </c>
      <c r="C12">
        <f t="shared" si="0"/>
        <v>980.44878706199438</v>
      </c>
      <c r="D12" s="20">
        <f t="shared" si="1"/>
        <v>10.551212938005619</v>
      </c>
    </row>
    <row r="13" spans="1:4" x14ac:dyDescent="0.25">
      <c r="A13" s="2">
        <v>29</v>
      </c>
      <c r="B13" s="3">
        <v>1186</v>
      </c>
      <c r="C13">
        <f t="shared" si="0"/>
        <v>1164.4986522911049</v>
      </c>
      <c r="D13" s="20">
        <f t="shared" si="1"/>
        <v>21.501347708895082</v>
      </c>
    </row>
    <row r="14" spans="1:4" x14ac:dyDescent="0.25">
      <c r="A14" s="2">
        <v>30</v>
      </c>
      <c r="B14" s="3">
        <v>1246</v>
      </c>
      <c r="C14">
        <f t="shared" si="0"/>
        <v>1201.3086253369272</v>
      </c>
      <c r="D14" s="20">
        <f t="shared" si="1"/>
        <v>44.691374663072793</v>
      </c>
    </row>
    <row r="15" spans="1:4" x14ac:dyDescent="0.25">
      <c r="A15" s="2">
        <v>18</v>
      </c>
      <c r="B15" s="3">
        <v>600</v>
      </c>
      <c r="C15">
        <f t="shared" si="0"/>
        <v>759.58894878706178</v>
      </c>
      <c r="D15" s="20">
        <f t="shared" si="1"/>
        <v>-159.58894878706178</v>
      </c>
    </row>
    <row r="16" spans="1:4" x14ac:dyDescent="0.25">
      <c r="A16" s="2">
        <v>35</v>
      </c>
      <c r="B16" s="3">
        <v>1362</v>
      </c>
      <c r="C16">
        <f t="shared" si="0"/>
        <v>1385.3584905660377</v>
      </c>
      <c r="D16" s="20">
        <f t="shared" si="1"/>
        <v>-23.358490566037744</v>
      </c>
    </row>
    <row r="19" spans="1:3" x14ac:dyDescent="0.25">
      <c r="A19" t="s">
        <v>2</v>
      </c>
    </row>
    <row r="20" spans="1:3" x14ac:dyDescent="0.25">
      <c r="A20" t="s">
        <v>3</v>
      </c>
      <c r="B20" s="5">
        <f>INTERCEPT(B2:B16,A2:A16)</f>
        <v>97.009433962263756</v>
      </c>
      <c r="C20" s="4" t="s">
        <v>7</v>
      </c>
    </row>
    <row r="21" spans="1:3" x14ac:dyDescent="0.25">
      <c r="A21" t="s">
        <v>4</v>
      </c>
      <c r="B21" s="5">
        <f>SLOPE(B2:B16,A2:A16)</f>
        <v>36.809973045822112</v>
      </c>
      <c r="C21" s="4" t="s">
        <v>8</v>
      </c>
    </row>
    <row r="22" spans="1:3" x14ac:dyDescent="0.25">
      <c r="A22" t="s">
        <v>5</v>
      </c>
      <c r="B22">
        <f>CORREL(A2:A16,B2:B16)</f>
        <v>0.95469962517952789</v>
      </c>
      <c r="C22" s="4" t="s">
        <v>10</v>
      </c>
    </row>
    <row r="23" spans="1:3" x14ac:dyDescent="0.25">
      <c r="A23" s="6" t="s">
        <v>9</v>
      </c>
      <c r="B23" s="7">
        <f>RSQ(B2:B16,A2:A16)</f>
        <v>0.91145137431793077</v>
      </c>
      <c r="C23" s="4" t="s">
        <v>11</v>
      </c>
    </row>
    <row r="24" spans="1:3" x14ac:dyDescent="0.25">
      <c r="A24" s="6" t="s">
        <v>12</v>
      </c>
      <c r="B24" s="7">
        <f>B22^2</f>
        <v>0.911451374317931</v>
      </c>
      <c r="C24" s="4" t="s">
        <v>13</v>
      </c>
    </row>
    <row r="26" spans="1:3" x14ac:dyDescent="0.25">
      <c r="A26" t="s">
        <v>15</v>
      </c>
      <c r="B26">
        <f>_xlfn.VAR.P(B2:B16)</f>
        <v>39220.115555555552</v>
      </c>
      <c r="C26" s="4" t="s">
        <v>18</v>
      </c>
    </row>
    <row r="27" spans="1:3" x14ac:dyDescent="0.25">
      <c r="A27" t="s">
        <v>16</v>
      </c>
      <c r="B27">
        <f>_xlfn.VAR.P(C2:C16)</f>
        <v>35747.228224018683</v>
      </c>
      <c r="C27" s="4" t="s">
        <v>19</v>
      </c>
    </row>
    <row r="28" spans="1:3" x14ac:dyDescent="0.25">
      <c r="A28" s="6" t="s">
        <v>17</v>
      </c>
      <c r="B28" s="7">
        <f>B27/B26</f>
        <v>0.91145137431791856</v>
      </c>
      <c r="C28" s="4" t="s">
        <v>20</v>
      </c>
    </row>
    <row r="29" spans="1:3" x14ac:dyDescent="0.25">
      <c r="B29" t="s">
        <v>21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130" zoomScaleNormal="130" workbookViewId="0">
      <selection sqref="A1:B16"/>
    </sheetView>
  </sheetViews>
  <sheetFormatPr baseColWidth="10" defaultRowHeight="15" x14ac:dyDescent="0.25"/>
  <cols>
    <col min="1" max="1" width="20.28515625" customWidth="1"/>
    <col min="2" max="2" width="21.28515625" customWidth="1"/>
  </cols>
  <sheetData>
    <row r="1" spans="1:2" x14ac:dyDescent="0.25">
      <c r="A1" s="1" t="s">
        <v>1</v>
      </c>
      <c r="B1" s="1" t="s">
        <v>0</v>
      </c>
    </row>
    <row r="2" spans="1:2" x14ac:dyDescent="0.25">
      <c r="A2" s="2">
        <v>33</v>
      </c>
      <c r="B2" s="3">
        <v>1240</v>
      </c>
    </row>
    <row r="3" spans="1:2" x14ac:dyDescent="0.25">
      <c r="A3" s="2">
        <v>24</v>
      </c>
      <c r="B3" s="3">
        <v>997</v>
      </c>
    </row>
    <row r="4" spans="1:2" x14ac:dyDescent="0.25">
      <c r="A4" s="2">
        <v>25</v>
      </c>
      <c r="B4" s="3">
        <v>1096</v>
      </c>
    </row>
    <row r="5" spans="1:2" x14ac:dyDescent="0.25">
      <c r="A5" s="2">
        <v>29</v>
      </c>
      <c r="B5" s="3">
        <v>1151</v>
      </c>
    </row>
    <row r="6" spans="1:2" x14ac:dyDescent="0.25">
      <c r="A6" s="2">
        <v>25</v>
      </c>
      <c r="B6" s="3">
        <v>1062</v>
      </c>
    </row>
    <row r="7" spans="1:2" x14ac:dyDescent="0.25">
      <c r="A7" s="2">
        <v>36</v>
      </c>
      <c r="B7" s="3">
        <v>1427</v>
      </c>
    </row>
    <row r="8" spans="1:2" x14ac:dyDescent="0.25">
      <c r="A8" s="2">
        <v>26</v>
      </c>
      <c r="B8" s="3">
        <v>1124</v>
      </c>
    </row>
    <row r="9" spans="1:2" x14ac:dyDescent="0.25">
      <c r="A9" s="2">
        <v>34</v>
      </c>
      <c r="B9" s="3">
        <v>1297</v>
      </c>
    </row>
    <row r="10" spans="1:2" x14ac:dyDescent="0.25">
      <c r="A10" s="2">
        <v>35</v>
      </c>
      <c r="B10" s="3">
        <v>1370</v>
      </c>
    </row>
    <row r="11" spans="1:2" x14ac:dyDescent="0.25">
      <c r="A11" s="2">
        <v>24</v>
      </c>
      <c r="B11" s="3">
        <v>1024</v>
      </c>
    </row>
    <row r="12" spans="1:2" x14ac:dyDescent="0.25">
      <c r="A12" s="2">
        <v>24</v>
      </c>
      <c r="B12" s="3">
        <v>991</v>
      </c>
    </row>
    <row r="13" spans="1:2" x14ac:dyDescent="0.25">
      <c r="A13" s="2">
        <v>29</v>
      </c>
      <c r="B13" s="3">
        <v>1186</v>
      </c>
    </row>
    <row r="14" spans="1:2" x14ac:dyDescent="0.25">
      <c r="A14" s="2">
        <v>30</v>
      </c>
      <c r="B14" s="3">
        <v>1246</v>
      </c>
    </row>
    <row r="15" spans="1:2" x14ac:dyDescent="0.25">
      <c r="A15" s="2">
        <v>18</v>
      </c>
      <c r="B15" s="3">
        <v>600</v>
      </c>
    </row>
    <row r="16" spans="1:2" x14ac:dyDescent="0.25">
      <c r="A16" s="2">
        <v>35</v>
      </c>
      <c r="B16" s="3">
        <v>1362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I28" zoomScale="160" zoomScaleNormal="160" workbookViewId="0">
      <selection activeCell="L41" sqref="L41"/>
    </sheetView>
  </sheetViews>
  <sheetFormatPr baseColWidth="10" defaultRowHeight="15" x14ac:dyDescent="0.25"/>
  <cols>
    <col min="1" max="1" width="7.85546875" bestFit="1" customWidth="1"/>
    <col min="2" max="2" width="10.85546875" bestFit="1" customWidth="1"/>
    <col min="9" max="9" width="30.7109375" bestFit="1" customWidth="1"/>
    <col min="10" max="10" width="17.85546875" bestFit="1" customWidth="1"/>
    <col min="11" max="11" width="20.5703125" bestFit="1" customWidth="1"/>
    <col min="12" max="12" width="27.85546875" bestFit="1" customWidth="1"/>
    <col min="13" max="14" width="13.28515625" bestFit="1" customWidth="1"/>
    <col min="15" max="15" width="12.7109375" bestFit="1" customWidth="1"/>
    <col min="16" max="16" width="13.28515625" bestFit="1" customWidth="1"/>
    <col min="17" max="17" width="12.7109375" bestFit="1" customWidth="1"/>
  </cols>
  <sheetData>
    <row r="1" spans="1:14" x14ac:dyDescent="0.25">
      <c r="A1" s="1" t="s">
        <v>1</v>
      </c>
      <c r="B1" s="1" t="s">
        <v>0</v>
      </c>
    </row>
    <row r="2" spans="1:14" x14ac:dyDescent="0.25">
      <c r="A2" s="2">
        <v>33</v>
      </c>
      <c r="B2" s="3">
        <v>1240</v>
      </c>
    </row>
    <row r="3" spans="1:14" x14ac:dyDescent="0.25">
      <c r="A3" s="2">
        <v>24</v>
      </c>
      <c r="B3" s="3">
        <v>997</v>
      </c>
    </row>
    <row r="4" spans="1:14" x14ac:dyDescent="0.25">
      <c r="A4" s="2">
        <v>25</v>
      </c>
      <c r="B4" s="3">
        <v>1096</v>
      </c>
      <c r="I4" t="s">
        <v>22</v>
      </c>
    </row>
    <row r="5" spans="1:14" ht="15.75" thickBot="1" x14ac:dyDescent="0.3">
      <c r="A5" s="2">
        <v>29</v>
      </c>
      <c r="B5" s="3">
        <v>1151</v>
      </c>
    </row>
    <row r="6" spans="1:14" x14ac:dyDescent="0.25">
      <c r="A6" s="2">
        <v>25</v>
      </c>
      <c r="B6" s="3">
        <v>1062</v>
      </c>
      <c r="I6" s="11" t="s">
        <v>23</v>
      </c>
      <c r="J6" s="11"/>
    </row>
    <row r="7" spans="1:14" x14ac:dyDescent="0.25">
      <c r="A7" s="2">
        <v>36</v>
      </c>
      <c r="B7" s="3">
        <v>1427</v>
      </c>
      <c r="I7" s="8" t="s">
        <v>24</v>
      </c>
      <c r="J7" s="12">
        <v>0.95469962517952778</v>
      </c>
    </row>
    <row r="8" spans="1:14" x14ac:dyDescent="0.25">
      <c r="A8" s="2">
        <v>26</v>
      </c>
      <c r="B8" s="3">
        <v>1124</v>
      </c>
      <c r="I8" s="8" t="s">
        <v>6</v>
      </c>
      <c r="J8" s="12">
        <v>0.91145137431793077</v>
      </c>
    </row>
    <row r="9" spans="1:14" x14ac:dyDescent="0.25">
      <c r="A9" s="2">
        <v>34</v>
      </c>
      <c r="B9" s="3">
        <v>1297</v>
      </c>
      <c r="I9" s="8" t="s">
        <v>25</v>
      </c>
      <c r="J9" s="8">
        <v>0.90463994157315619</v>
      </c>
    </row>
    <row r="10" spans="1:14" x14ac:dyDescent="0.25">
      <c r="A10" s="2">
        <v>35</v>
      </c>
      <c r="B10" s="3">
        <v>1370</v>
      </c>
      <c r="I10" s="8" t="s">
        <v>26</v>
      </c>
      <c r="J10" s="8">
        <v>63.302272393921946</v>
      </c>
    </row>
    <row r="11" spans="1:14" ht="15.75" thickBot="1" x14ac:dyDescent="0.3">
      <c r="A11" s="2">
        <v>24</v>
      </c>
      <c r="B11" s="3">
        <v>1024</v>
      </c>
      <c r="I11" s="9" t="s">
        <v>27</v>
      </c>
      <c r="J11" s="13">
        <v>15</v>
      </c>
    </row>
    <row r="12" spans="1:14" x14ac:dyDescent="0.25">
      <c r="A12" s="2">
        <v>24</v>
      </c>
      <c r="B12" s="3">
        <v>991</v>
      </c>
    </row>
    <row r="13" spans="1:14" ht="15.75" thickBot="1" x14ac:dyDescent="0.3">
      <c r="A13" s="2">
        <v>29</v>
      </c>
      <c r="B13" s="3">
        <v>1186</v>
      </c>
      <c r="I13" t="s">
        <v>28</v>
      </c>
    </row>
    <row r="14" spans="1:14" x14ac:dyDescent="0.25">
      <c r="A14" s="2">
        <v>30</v>
      </c>
      <c r="B14" s="3">
        <v>1246</v>
      </c>
      <c r="I14" s="10"/>
      <c r="J14" s="10" t="s">
        <v>33</v>
      </c>
      <c r="K14" s="10" t="s">
        <v>34</v>
      </c>
      <c r="L14" s="10" t="s">
        <v>35</v>
      </c>
      <c r="M14" s="10" t="s">
        <v>36</v>
      </c>
      <c r="N14" s="10" t="s">
        <v>37</v>
      </c>
    </row>
    <row r="15" spans="1:14" x14ac:dyDescent="0.25">
      <c r="A15" s="2">
        <v>18</v>
      </c>
      <c r="B15" s="3">
        <v>600</v>
      </c>
      <c r="I15" s="8" t="s">
        <v>29</v>
      </c>
      <c r="J15" s="8">
        <v>1</v>
      </c>
      <c r="K15" s="8">
        <v>536208.42336028744</v>
      </c>
      <c r="L15" s="8">
        <v>536208.42336028744</v>
      </c>
      <c r="M15" s="8">
        <v>133.81199058555757</v>
      </c>
      <c r="N15" s="8">
        <v>3.2408969884737179E-8</v>
      </c>
    </row>
    <row r="16" spans="1:14" x14ac:dyDescent="0.25">
      <c r="A16" s="2">
        <v>35</v>
      </c>
      <c r="B16" s="3">
        <v>1362</v>
      </c>
      <c r="I16" s="8" t="s">
        <v>30</v>
      </c>
      <c r="J16" s="8">
        <v>13</v>
      </c>
      <c r="K16" s="8">
        <v>52093.309973045798</v>
      </c>
      <c r="L16" s="8">
        <v>4007.1776902342922</v>
      </c>
      <c r="M16" s="8"/>
      <c r="N16" s="8"/>
    </row>
    <row r="17" spans="9:17" ht="15.75" thickBot="1" x14ac:dyDescent="0.3">
      <c r="I17" s="9" t="s">
        <v>31</v>
      </c>
      <c r="J17" s="9">
        <v>14</v>
      </c>
      <c r="K17" s="9">
        <v>588301.73333333328</v>
      </c>
      <c r="L17" s="9"/>
      <c r="M17" s="9"/>
      <c r="N17" s="9"/>
    </row>
    <row r="18" spans="9:17" ht="15.75" thickBot="1" x14ac:dyDescent="0.3"/>
    <row r="19" spans="9:17" x14ac:dyDescent="0.25">
      <c r="I19" s="10"/>
      <c r="J19" s="10" t="s">
        <v>38</v>
      </c>
      <c r="K19" s="10" t="s">
        <v>26</v>
      </c>
      <c r="L19" s="14" t="s">
        <v>39</v>
      </c>
      <c r="M19" s="10" t="s">
        <v>40</v>
      </c>
      <c r="N19" s="10" t="s">
        <v>41</v>
      </c>
      <c r="O19" s="10" t="s">
        <v>42</v>
      </c>
      <c r="P19" s="10" t="s">
        <v>43</v>
      </c>
      <c r="Q19" s="10" t="s">
        <v>44</v>
      </c>
    </row>
    <row r="20" spans="9:17" x14ac:dyDescent="0.25">
      <c r="I20" s="15" t="s">
        <v>32</v>
      </c>
      <c r="J20" s="16">
        <v>97.009433962263984</v>
      </c>
      <c r="K20" s="8">
        <v>92.047398568580007</v>
      </c>
      <c r="L20" s="12">
        <v>1.0539073941344144</v>
      </c>
      <c r="M20" s="12">
        <v>0.31112010916234339</v>
      </c>
      <c r="N20" s="8">
        <v>-101.8468808142344</v>
      </c>
      <c r="O20" s="8">
        <v>295.86574873876236</v>
      </c>
      <c r="P20" s="8">
        <v>-101.8468808142344</v>
      </c>
      <c r="Q20" s="8">
        <v>295.86574873876236</v>
      </c>
    </row>
    <row r="21" spans="9:17" ht="15.75" thickBot="1" x14ac:dyDescent="0.3">
      <c r="I21" s="17" t="s">
        <v>45</v>
      </c>
      <c r="J21" s="18">
        <v>36.809973045822105</v>
      </c>
      <c r="K21" s="9">
        <v>3.1821304822265688</v>
      </c>
      <c r="L21" s="13">
        <v>11.567713282475392</v>
      </c>
      <c r="M21" s="13">
        <v>3.2408969884737179E-8</v>
      </c>
      <c r="N21" s="9">
        <v>29.935398091244995</v>
      </c>
      <c r="O21" s="9">
        <v>43.684548000399218</v>
      </c>
      <c r="P21" s="9">
        <v>29.935398091244995</v>
      </c>
      <c r="Q21" s="9">
        <v>43.684548000399218</v>
      </c>
    </row>
    <row r="25" spans="9:17" x14ac:dyDescent="0.25">
      <c r="I25" t="s">
        <v>46</v>
      </c>
    </row>
    <row r="26" spans="9:17" ht="15.75" thickBot="1" x14ac:dyDescent="0.3"/>
    <row r="27" spans="9:17" x14ac:dyDescent="0.25">
      <c r="I27" s="10" t="s">
        <v>47</v>
      </c>
      <c r="J27" s="10" t="s">
        <v>48</v>
      </c>
      <c r="K27" s="10" t="s">
        <v>49</v>
      </c>
    </row>
    <row r="28" spans="9:17" x14ac:dyDescent="0.25">
      <c r="I28" s="8">
        <v>1</v>
      </c>
      <c r="J28" s="8">
        <v>1311.7385444743934</v>
      </c>
      <c r="K28" s="8">
        <v>-71.738544474393393</v>
      </c>
    </row>
    <row r="29" spans="9:17" x14ac:dyDescent="0.25">
      <c r="I29" s="8">
        <v>2</v>
      </c>
      <c r="J29" s="8">
        <v>980.44878706199449</v>
      </c>
      <c r="K29" s="8">
        <v>16.551212938005506</v>
      </c>
    </row>
    <row r="30" spans="9:17" x14ac:dyDescent="0.25">
      <c r="I30" s="8">
        <v>3</v>
      </c>
      <c r="J30" s="8">
        <v>1017.2587601078166</v>
      </c>
      <c r="K30" s="8">
        <v>78.741239892183444</v>
      </c>
    </row>
    <row r="31" spans="9:17" x14ac:dyDescent="0.25">
      <c r="I31" s="8">
        <v>4</v>
      </c>
      <c r="J31" s="8">
        <v>1164.4986522911049</v>
      </c>
      <c r="K31" s="8">
        <v>-13.498652291104918</v>
      </c>
    </row>
    <row r="32" spans="9:17" x14ac:dyDescent="0.25">
      <c r="I32" s="8">
        <v>5</v>
      </c>
      <c r="J32" s="8">
        <v>1017.2587601078166</v>
      </c>
      <c r="K32" s="8">
        <v>44.741239892183444</v>
      </c>
    </row>
    <row r="33" spans="9:11" x14ac:dyDescent="0.25">
      <c r="I33" s="8">
        <v>6</v>
      </c>
      <c r="J33" s="8">
        <v>1422.1684636118598</v>
      </c>
      <c r="K33" s="8">
        <v>4.8315363881401936</v>
      </c>
    </row>
    <row r="34" spans="9:11" x14ac:dyDescent="0.25">
      <c r="I34" s="8">
        <v>7</v>
      </c>
      <c r="J34" s="8">
        <v>1054.0687331536387</v>
      </c>
      <c r="K34" s="8">
        <v>69.931266846361268</v>
      </c>
    </row>
    <row r="35" spans="9:11" x14ac:dyDescent="0.25">
      <c r="I35" s="8">
        <v>8</v>
      </c>
      <c r="J35" s="8">
        <v>1348.5485175202155</v>
      </c>
      <c r="K35" s="8">
        <v>-51.548517520215455</v>
      </c>
    </row>
    <row r="36" spans="9:11" x14ac:dyDescent="0.25">
      <c r="I36" s="8">
        <v>9</v>
      </c>
      <c r="J36" s="8">
        <v>1385.3584905660377</v>
      </c>
      <c r="K36" s="8">
        <v>-15.358490566037744</v>
      </c>
    </row>
    <row r="37" spans="9:11" x14ac:dyDescent="0.25">
      <c r="I37" s="8">
        <v>10</v>
      </c>
      <c r="J37" s="8">
        <v>980.44878706199449</v>
      </c>
      <c r="K37" s="8">
        <v>43.551212938005506</v>
      </c>
    </row>
    <row r="38" spans="9:11" x14ac:dyDescent="0.25">
      <c r="I38" s="8">
        <v>11</v>
      </c>
      <c r="J38" s="8">
        <v>980.44878706199449</v>
      </c>
      <c r="K38" s="8">
        <v>10.551212938005506</v>
      </c>
    </row>
    <row r="39" spans="9:11" x14ac:dyDescent="0.25">
      <c r="I39" s="8">
        <v>12</v>
      </c>
      <c r="J39" s="8">
        <v>1164.4986522911049</v>
      </c>
      <c r="K39" s="8">
        <v>21.501347708895082</v>
      </c>
    </row>
    <row r="40" spans="9:11" x14ac:dyDescent="0.25">
      <c r="I40" s="8">
        <v>13</v>
      </c>
      <c r="J40" s="8">
        <v>1201.3086253369272</v>
      </c>
      <c r="K40" s="8">
        <v>44.691374663072793</v>
      </c>
    </row>
    <row r="41" spans="9:11" x14ac:dyDescent="0.25">
      <c r="I41" s="8">
        <v>14</v>
      </c>
      <c r="J41" s="8">
        <v>759.5889487870619</v>
      </c>
      <c r="K41" s="8">
        <v>-159.5889487870619</v>
      </c>
    </row>
    <row r="42" spans="9:11" ht="15.75" thickBot="1" x14ac:dyDescent="0.3">
      <c r="I42" s="9">
        <v>15</v>
      </c>
      <c r="J42" s="9">
        <v>1385.3584905660377</v>
      </c>
      <c r="K42" s="9">
        <v>-23.358490566037744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I25" sqref="I25"/>
    </sheetView>
  </sheetViews>
  <sheetFormatPr baseColWidth="10" defaultRowHeight="15" x14ac:dyDescent="0.25"/>
  <sheetData>
    <row r="1" spans="1:2" x14ac:dyDescent="0.25">
      <c r="A1" s="1" t="s">
        <v>1</v>
      </c>
      <c r="B1" s="1" t="s">
        <v>0</v>
      </c>
    </row>
    <row r="2" spans="1:2" x14ac:dyDescent="0.25">
      <c r="A2" s="2">
        <v>33</v>
      </c>
      <c r="B2" s="3">
        <v>1240</v>
      </c>
    </row>
    <row r="3" spans="1:2" x14ac:dyDescent="0.25">
      <c r="A3" s="2">
        <v>24</v>
      </c>
      <c r="B3" s="3">
        <v>997</v>
      </c>
    </row>
    <row r="4" spans="1:2" x14ac:dyDescent="0.25">
      <c r="A4" s="2">
        <v>25</v>
      </c>
      <c r="B4" s="3">
        <v>1096</v>
      </c>
    </row>
    <row r="5" spans="1:2" x14ac:dyDescent="0.25">
      <c r="A5" s="2">
        <v>29</v>
      </c>
      <c r="B5" s="3">
        <v>1151</v>
      </c>
    </row>
    <row r="6" spans="1:2" x14ac:dyDescent="0.25">
      <c r="A6" s="2">
        <v>25</v>
      </c>
      <c r="B6" s="3">
        <v>1062</v>
      </c>
    </row>
    <row r="7" spans="1:2" x14ac:dyDescent="0.25">
      <c r="A7" s="2">
        <v>36</v>
      </c>
      <c r="B7" s="3">
        <v>1427</v>
      </c>
    </row>
    <row r="8" spans="1:2" x14ac:dyDescent="0.25">
      <c r="A8" s="2">
        <v>26</v>
      </c>
      <c r="B8" s="3">
        <v>1124</v>
      </c>
    </row>
    <row r="9" spans="1:2" x14ac:dyDescent="0.25">
      <c r="A9" s="2">
        <v>34</v>
      </c>
      <c r="B9" s="3">
        <v>1297</v>
      </c>
    </row>
    <row r="10" spans="1:2" x14ac:dyDescent="0.25">
      <c r="A10" s="2">
        <v>35</v>
      </c>
      <c r="B10" s="3">
        <v>1370</v>
      </c>
    </row>
    <row r="11" spans="1:2" x14ac:dyDescent="0.25">
      <c r="A11" s="2">
        <v>24</v>
      </c>
      <c r="B11" s="3">
        <v>1024</v>
      </c>
    </row>
    <row r="12" spans="1:2" x14ac:dyDescent="0.25">
      <c r="A12" s="2">
        <v>24</v>
      </c>
      <c r="B12" s="3">
        <v>991</v>
      </c>
    </row>
    <row r="13" spans="1:2" x14ac:dyDescent="0.25">
      <c r="A13" s="2">
        <v>29</v>
      </c>
      <c r="B13" s="3">
        <v>1186</v>
      </c>
    </row>
    <row r="14" spans="1:2" x14ac:dyDescent="0.25">
      <c r="A14" s="2">
        <v>30</v>
      </c>
      <c r="B14" s="3">
        <v>1246</v>
      </c>
    </row>
    <row r="15" spans="1:2" x14ac:dyDescent="0.25">
      <c r="A15" s="2">
        <v>18</v>
      </c>
      <c r="B15" s="3">
        <v>600</v>
      </c>
    </row>
    <row r="16" spans="1:2" x14ac:dyDescent="0.25">
      <c r="A16" s="2">
        <v>35</v>
      </c>
      <c r="B16" s="3">
        <v>1362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RegressionVariante1</vt:lpstr>
      <vt:lpstr>RegressionVariante2</vt:lpstr>
      <vt:lpstr>RegressionVariante3</vt:lpstr>
      <vt:lpstr>Rohdaten</vt:lpstr>
    </vt:vector>
  </TitlesOfParts>
  <Company>Silvertube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2018-11-25T07:49:44Z</cp:lastPrinted>
  <dcterms:created xsi:type="dcterms:W3CDTF">2018-10-21T18:17:19Z</dcterms:created>
  <dcterms:modified xsi:type="dcterms:W3CDTF">2024-08-21T16:40:32Z</dcterms:modified>
</cp:coreProperties>
</file>